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lanigrupo1-my.sharepoint.com/personal/jaaraujo_planigrupo_com/Documents/Documents/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</externalReferenc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6" i="1" s="1"/>
  <c r="B72" i="1"/>
  <c r="B73" i="1" s="1"/>
  <c r="B74" i="1" s="1"/>
  <c r="B66" i="1"/>
  <c r="B67" i="1" s="1"/>
  <c r="B68" i="1" s="1"/>
  <c r="B64" i="1"/>
  <c r="B65" i="1" s="1"/>
  <c r="B52" i="1"/>
  <c r="B53" i="1" s="1"/>
  <c r="B54" i="1" s="1"/>
  <c r="B55" i="1" s="1"/>
  <c r="B56" i="1" s="1"/>
  <c r="B57" i="1" s="1"/>
  <c r="B58" i="1" s="1"/>
  <c r="B59" i="1" s="1"/>
  <c r="B60" i="1" s="1"/>
  <c r="B39" i="1"/>
  <c r="A39" i="1"/>
  <c r="B37" i="1"/>
  <c r="B38" i="1" s="1"/>
  <c r="B36" i="1"/>
  <c r="A36" i="1"/>
  <c r="A37" i="1" s="1"/>
  <c r="A38" i="1" s="1"/>
  <c r="B33" i="1"/>
  <c r="B34" i="1" s="1"/>
  <c r="B35" i="1" s="1"/>
  <c r="B32" i="1"/>
  <c r="B43" i="1" s="1"/>
  <c r="B44" i="1" s="1"/>
  <c r="B45" i="1" s="1"/>
  <c r="B46" i="1" s="1"/>
  <c r="A32" i="1"/>
  <c r="A33" i="1" s="1"/>
  <c r="A34" i="1" s="1"/>
  <c r="A35" i="1" s="1"/>
  <c r="B11" i="1"/>
  <c r="B12" i="1" s="1"/>
  <c r="B13" i="1" s="1"/>
  <c r="B14" i="1" s="1"/>
  <c r="B23" i="1" s="1"/>
  <c r="B15" i="1" s="1"/>
  <c r="B16" i="1" s="1"/>
  <c r="B24" i="1" s="1"/>
  <c r="A11" i="1"/>
  <c r="A12" i="1" s="1"/>
  <c r="A13" i="1" s="1"/>
  <c r="A14" i="1" s="1"/>
  <c r="A23" i="1" s="1"/>
  <c r="A15" i="1" s="1"/>
  <c r="A16" i="1" s="1"/>
  <c r="A24" i="1" s="1"/>
  <c r="BK5" i="1"/>
  <c r="AZ5" i="1"/>
  <c r="BI4" i="1"/>
  <c r="BI3" i="1"/>
  <c r="BI2" i="1"/>
  <c r="A25" i="1" l="1"/>
  <c r="A26" i="1" s="1"/>
  <c r="A18" i="1"/>
  <c r="A19" i="1" s="1"/>
  <c r="A17" i="1" s="1"/>
  <c r="A27" i="1" s="1"/>
  <c r="B18" i="1"/>
  <c r="B19" i="1" s="1"/>
  <c r="B17" i="1" s="1"/>
  <c r="B27" i="1" s="1"/>
  <c r="B25" i="1"/>
  <c r="B26" i="1" s="1"/>
  <c r="A43" i="1"/>
  <c r="A44" i="1" s="1"/>
  <c r="A45" i="1" s="1"/>
  <c r="A46" i="1" s="1"/>
</calcChain>
</file>

<file path=xl/sharedStrings.xml><?xml version="1.0" encoding="utf-8"?>
<sst xmlns="http://schemas.openxmlformats.org/spreadsheetml/2006/main" count="434" uniqueCount="85">
  <si>
    <t>I</t>
  </si>
  <si>
    <t>R</t>
  </si>
  <si>
    <t>O</t>
  </si>
  <si>
    <t>Mexico Real Estate Weekly - Valuation Metrics</t>
  </si>
  <si>
    <t>BTG Pactual</t>
  </si>
  <si>
    <t>Price</t>
  </si>
  <si>
    <t>Market Cap</t>
  </si>
  <si>
    <t>FFO Yield %</t>
  </si>
  <si>
    <t>Dividend Yield %</t>
  </si>
  <si>
    <t>Price / NAV</t>
  </si>
  <si>
    <t>Price / NAV (x)</t>
  </si>
  <si>
    <t>Implied EBITDA Cap Rate %</t>
  </si>
  <si>
    <t>Implied NOI Cap Rate %</t>
  </si>
  <si>
    <t xml:space="preserve">Cap Rate Spread </t>
  </si>
  <si>
    <t>Adjusted Cap Rate Spread/2</t>
  </si>
  <si>
    <t>FX</t>
  </si>
  <si>
    <t>Global Rates</t>
  </si>
  <si>
    <t xml:space="preserve"> </t>
  </si>
  <si>
    <t>Rating</t>
  </si>
  <si>
    <t>(Local)</t>
  </si>
  <si>
    <t>(US$mm)</t>
  </si>
  <si>
    <t>2022E</t>
  </si>
  <si>
    <t>2023E</t>
  </si>
  <si>
    <t>Current</t>
  </si>
  <si>
    <t>Mexican FIBRAs</t>
  </si>
  <si>
    <t>Fibra Uno</t>
  </si>
  <si>
    <t>Buy</t>
  </si>
  <si>
    <t xml:space="preserve">Fibra MQ </t>
  </si>
  <si>
    <t xml:space="preserve">Fibra Shop </t>
  </si>
  <si>
    <t>Neutral</t>
  </si>
  <si>
    <t xml:space="preserve">Fibra Terrafina </t>
  </si>
  <si>
    <t>Fibra Danhos</t>
  </si>
  <si>
    <t>Fibra Prologis</t>
  </si>
  <si>
    <t>Fibra Monterrey</t>
  </si>
  <si>
    <t>Fibra Hotelera</t>
  </si>
  <si>
    <t>n.c.</t>
  </si>
  <si>
    <t>Fibra Inn</t>
  </si>
  <si>
    <t>Average</t>
  </si>
  <si>
    <t>Mexican C-Corps</t>
  </si>
  <si>
    <t>Vesta</t>
  </si>
  <si>
    <t>Hoteles City</t>
  </si>
  <si>
    <t>-</t>
  </si>
  <si>
    <t>GICSA</t>
  </si>
  <si>
    <t>Planigrupo</t>
  </si>
  <si>
    <t>Grupo Hotelero Santa Fe</t>
  </si>
  <si>
    <t>RLH</t>
  </si>
  <si>
    <t>Latam Malls</t>
  </si>
  <si>
    <t>BR Malls</t>
  </si>
  <si>
    <t>Multiplan</t>
  </si>
  <si>
    <t>Iguatemi</t>
  </si>
  <si>
    <t>Aliansce</t>
  </si>
  <si>
    <t xml:space="preserve">Parque Arauco </t>
  </si>
  <si>
    <t>Malls Plaza</t>
  </si>
  <si>
    <t>Cencoshopping</t>
  </si>
  <si>
    <t>IRSA</t>
  </si>
  <si>
    <t xml:space="preserve">Brazilian Commercial Properties </t>
  </si>
  <si>
    <t>BR Properties</t>
  </si>
  <si>
    <t>São Carlos</t>
  </si>
  <si>
    <t>CCP</t>
  </si>
  <si>
    <t>Log CP</t>
  </si>
  <si>
    <t>LatAm Average</t>
  </si>
  <si>
    <t>U.S. Real Estate</t>
  </si>
  <si>
    <t>Simon Property Group Inc</t>
  </si>
  <si>
    <t>Prologis Inc</t>
  </si>
  <si>
    <t>Macerich Co/The</t>
  </si>
  <si>
    <t>Boston Properties Inc</t>
  </si>
  <si>
    <t>Federal Realty Investment Trust</t>
  </si>
  <si>
    <t>SL Green Realty Corp</t>
  </si>
  <si>
    <t>Kimco Realty Corp</t>
  </si>
  <si>
    <t>Regency Centers Corp</t>
  </si>
  <si>
    <t>na</t>
  </si>
  <si>
    <t>Tanger Factory Outlet Centers Inc</t>
  </si>
  <si>
    <t>European Real Estate</t>
  </si>
  <si>
    <t>Klepierre</t>
  </si>
  <si>
    <t>Wereldhave NV</t>
  </si>
  <si>
    <t>Land Securities Group PLC</t>
  </si>
  <si>
    <t>British Land Co PLC/The</t>
  </si>
  <si>
    <t>Hammerson PLC</t>
  </si>
  <si>
    <t>Asia Real Estate</t>
  </si>
  <si>
    <t>Link REIT</t>
  </si>
  <si>
    <t>Champion REIT</t>
  </si>
  <si>
    <t>Fortune Real Estate Investment Trust</t>
  </si>
  <si>
    <t>Scentre Group</t>
  </si>
  <si>
    <t>Vicinity Centres</t>
  </si>
  <si>
    <t>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</si>
</sst>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2060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b/>
      <i/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rgb="FF000000"/>
      <name val="Calibri"/>
      <family val="2"/>
    </font>
    <font>
      <sz val="8"/>
      <color rgb="FF0066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/>
    <xf numFmtId="10" fontId="3" fillId="0" borderId="0" xfId="0" applyNumberFormat="1" applyFont="1" applyAlignment="1">
      <alignment horizontal="center"/>
    </xf>
    <xf numFmtId="10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164" fontId="11" fillId="0" borderId="0" xfId="0" applyNumberFormat="1" applyFont="1"/>
    <xf numFmtId="0" fontId="8" fillId="2" borderId="0" xfId="0" applyFont="1" applyFill="1"/>
    <xf numFmtId="10" fontId="12" fillId="0" borderId="0" xfId="0" applyNumberFormat="1" applyFont="1"/>
    <xf numFmtId="164" fontId="4" fillId="0" borderId="0" xfId="0" applyNumberFormat="1" applyFont="1"/>
    <xf numFmtId="0" fontId="1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13" fillId="0" borderId="0" xfId="0" applyFont="1"/>
    <xf numFmtId="0" fontId="3" fillId="2" borderId="0" xfId="0" applyFont="1" applyFill="1"/>
    <xf numFmtId="16" fontId="15" fillId="3" borderId="0" xfId="3" applyNumberFormat="1" applyFont="1" applyFill="1" applyAlignment="1">
      <alignment horizontal="left"/>
    </xf>
    <xf numFmtId="16" fontId="15" fillId="3" borderId="0" xfId="3" applyNumberFormat="1" applyFont="1" applyFill="1" applyAlignment="1">
      <alignment horizontal="center" vertical="center" wrapText="1"/>
    </xf>
    <xf numFmtId="15" fontId="15" fillId="3" borderId="0" xfId="3" applyNumberFormat="1" applyFont="1" applyFill="1" applyAlignment="1">
      <alignment horizontal="center" vertical="center"/>
    </xf>
    <xf numFmtId="15" fontId="15" fillId="0" borderId="0" xfId="3" applyNumberFormat="1" applyFont="1" applyAlignment="1">
      <alignment horizontal="center"/>
    </xf>
    <xf numFmtId="0" fontId="15" fillId="4" borderId="0" xfId="3" applyFont="1" applyFill="1" applyAlignment="1">
      <alignment horizontal="centerContinuous"/>
    </xf>
    <xf numFmtId="0" fontId="15" fillId="3" borderId="0" xfId="3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4" borderId="0" xfId="3" applyFont="1" applyFill="1" applyAlignment="1">
      <alignment horizontal="center" vertical="center" wrapText="1"/>
    </xf>
    <xf numFmtId="16" fontId="15" fillId="0" borderId="0" xfId="3" applyNumberFormat="1" applyFont="1" applyAlignment="1">
      <alignment horizontal="left" vertical="center" wrapText="1"/>
    </xf>
    <xf numFmtId="0" fontId="15" fillId="4" borderId="0" xfId="3" applyFont="1" applyFill="1" applyAlignment="1">
      <alignment vertical="center" wrapText="1"/>
    </xf>
    <xf numFmtId="16" fontId="15" fillId="0" borderId="0" xfId="3" applyNumberFormat="1" applyFont="1" applyAlignment="1">
      <alignment horizontal="left"/>
    </xf>
    <xf numFmtId="0" fontId="15" fillId="3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16" fontId="15" fillId="3" borderId="2" xfId="3" applyNumberFormat="1" applyFont="1" applyFill="1" applyBorder="1" applyAlignment="1">
      <alignment horizontal="left"/>
    </xf>
    <xf numFmtId="16" fontId="15" fillId="3" borderId="2" xfId="3" applyNumberFormat="1" applyFont="1" applyFill="1" applyBorder="1" applyAlignment="1">
      <alignment horizontal="center"/>
    </xf>
    <xf numFmtId="15" fontId="15" fillId="3" borderId="2" xfId="3" applyNumberFormat="1" applyFont="1" applyFill="1" applyBorder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16" fillId="0" borderId="0" xfId="0" applyFont="1"/>
    <xf numFmtId="0" fontId="17" fillId="5" borderId="0" xfId="0" applyFont="1" applyFill="1"/>
    <xf numFmtId="0" fontId="16" fillId="0" borderId="0" xfId="0" applyFont="1" applyAlignment="1">
      <alignment horizontal="center"/>
    </xf>
    <xf numFmtId="0" fontId="16" fillId="5" borderId="0" xfId="0" applyFont="1" applyFill="1"/>
    <xf numFmtId="2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3" fontId="16" fillId="6" borderId="0" xfId="0" applyNumberFormat="1" applyFont="1" applyFill="1" applyAlignment="1">
      <alignment horizontal="left" indent="2"/>
    </xf>
    <xf numFmtId="2" fontId="16" fillId="6" borderId="0" xfId="0" applyNumberFormat="1" applyFont="1" applyFill="1" applyAlignment="1">
      <alignment horizontal="center"/>
    </xf>
    <xf numFmtId="3" fontId="16" fillId="6" borderId="0" xfId="0" applyNumberFormat="1" applyFont="1" applyFill="1" applyAlignment="1">
      <alignment horizontal="center"/>
    </xf>
    <xf numFmtId="164" fontId="16" fillId="6" borderId="0" xfId="2" applyNumberFormat="1" applyFont="1" applyFill="1" applyBorder="1" applyAlignment="1">
      <alignment horizontal="center"/>
    </xf>
    <xf numFmtId="165" fontId="16" fillId="6" borderId="0" xfId="1" applyNumberFormat="1" applyFont="1" applyFill="1" applyBorder="1" applyAlignment="1">
      <alignment horizontal="center"/>
    </xf>
    <xf numFmtId="4" fontId="16" fillId="6" borderId="0" xfId="1" applyNumberFormat="1" applyFont="1" applyFill="1" applyBorder="1" applyAlignment="1">
      <alignment horizontal="center"/>
    </xf>
    <xf numFmtId="164" fontId="18" fillId="6" borderId="0" xfId="2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6" borderId="0" xfId="2" applyNumberFormat="1" applyFont="1" applyFill="1" applyBorder="1" applyAlignment="1"/>
    <xf numFmtId="164" fontId="16" fillId="5" borderId="0" xfId="2" applyNumberFormat="1" applyFont="1" applyFill="1" applyBorder="1" applyAlignment="1">
      <alignment horizontal="center"/>
    </xf>
    <xf numFmtId="9" fontId="3" fillId="0" borderId="0" xfId="0" applyNumberFormat="1" applyFont="1"/>
    <xf numFmtId="3" fontId="16" fillId="0" borderId="0" xfId="0" applyNumberFormat="1" applyFont="1" applyAlignment="1">
      <alignment horizontal="left" indent="2"/>
    </xf>
    <xf numFmtId="2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165" fontId="16" fillId="0" borderId="0" xfId="1" applyNumberFormat="1" applyFont="1" applyFill="1" applyBorder="1" applyAlignment="1">
      <alignment horizontal="center"/>
    </xf>
    <xf numFmtId="4" fontId="16" fillId="0" borderId="0" xfId="1" applyNumberFormat="1" applyFont="1" applyFill="1" applyBorder="1" applyAlignment="1">
      <alignment horizontal="center"/>
    </xf>
    <xf numFmtId="164" fontId="18" fillId="0" borderId="0" xfId="2" applyNumberFormat="1" applyFont="1" applyFill="1" applyBorder="1" applyAlignment="1">
      <alignment horizontal="center"/>
    </xf>
    <xf numFmtId="164" fontId="18" fillId="0" borderId="0" xfId="2" applyNumberFormat="1" applyFont="1" applyFill="1" applyBorder="1" applyAlignment="1"/>
    <xf numFmtId="10" fontId="2" fillId="0" borderId="0" xfId="2" applyNumberFormat="1" applyFont="1" applyFill="1" applyAlignment="1">
      <alignment horizontal="center"/>
    </xf>
    <xf numFmtId="0" fontId="17" fillId="0" borderId="0" xfId="0" applyFont="1"/>
    <xf numFmtId="164" fontId="16" fillId="0" borderId="0" xfId="2" applyNumberFormat="1" applyFont="1" applyFill="1" applyBorder="1" applyAlignment="1"/>
    <xf numFmtId="164" fontId="16" fillId="6" borderId="0" xfId="2" applyNumberFormat="1" applyFont="1" applyFill="1" applyBorder="1" applyAlignment="1"/>
    <xf numFmtId="9" fontId="2" fillId="0" borderId="0" xfId="2" applyFont="1" applyAlignment="1">
      <alignment horizontal="center"/>
    </xf>
    <xf numFmtId="0" fontId="16" fillId="0" borderId="3" xfId="0" applyFont="1" applyBorder="1"/>
    <xf numFmtId="3" fontId="19" fillId="0" borderId="4" xfId="0" applyNumberFormat="1" applyFont="1" applyBorder="1" applyAlignment="1">
      <alignment horizontal="left" indent="1"/>
    </xf>
    <xf numFmtId="2" fontId="19" fillId="0" borderId="4" xfId="0" applyNumberFormat="1" applyFont="1" applyBorder="1" applyAlignment="1">
      <alignment horizontal="center"/>
    </xf>
    <xf numFmtId="3" fontId="19" fillId="0" borderId="4" xfId="2" applyNumberFormat="1" applyFont="1" applyFill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164" fontId="19" fillId="0" borderId="4" xfId="2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2" fontId="19" fillId="0" borderId="4" xfId="2" applyNumberFormat="1" applyFont="1" applyFill="1" applyBorder="1" applyAlignment="1">
      <alignment horizontal="right"/>
    </xf>
    <xf numFmtId="4" fontId="19" fillId="0" borderId="4" xfId="2" applyNumberFormat="1" applyFont="1" applyFill="1" applyBorder="1" applyAlignment="1">
      <alignment horizontal="center"/>
    </xf>
    <xf numFmtId="2" fontId="19" fillId="0" borderId="4" xfId="2" applyNumberFormat="1" applyFont="1" applyFill="1" applyBorder="1" applyAlignment="1">
      <alignment horizontal="center"/>
    </xf>
    <xf numFmtId="164" fontId="19" fillId="0" borderId="4" xfId="2" applyNumberFormat="1" applyFont="1" applyFill="1" applyBorder="1" applyAlignment="1"/>
    <xf numFmtId="164" fontId="19" fillId="5" borderId="4" xfId="2" applyNumberFormat="1" applyFont="1" applyFill="1" applyBorder="1" applyAlignment="1">
      <alignment horizontal="center"/>
    </xf>
    <xf numFmtId="164" fontId="19" fillId="0" borderId="5" xfId="2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left" indent="1"/>
    </xf>
    <xf numFmtId="2" fontId="17" fillId="5" borderId="0" xfId="0" applyNumberFormat="1" applyFont="1" applyFill="1" applyAlignment="1">
      <alignment horizontal="center"/>
    </xf>
    <xf numFmtId="164" fontId="16" fillId="5" borderId="0" xfId="0" applyNumberFormat="1" applyFont="1" applyFill="1"/>
    <xf numFmtId="164" fontId="16" fillId="5" borderId="0" xfId="0" applyNumberFormat="1" applyFont="1" applyFill="1" applyAlignment="1">
      <alignment horizontal="center"/>
    </xf>
    <xf numFmtId="4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5" borderId="3" xfId="0" applyFont="1" applyFill="1" applyBorder="1"/>
    <xf numFmtId="3" fontId="19" fillId="5" borderId="4" xfId="0" applyNumberFormat="1" applyFont="1" applyFill="1" applyBorder="1" applyAlignment="1">
      <alignment horizontal="left" indent="1"/>
    </xf>
    <xf numFmtId="2" fontId="19" fillId="5" borderId="4" xfId="0" applyNumberFormat="1" applyFont="1" applyFill="1" applyBorder="1" applyAlignment="1">
      <alignment horizontal="center"/>
    </xf>
    <xf numFmtId="3" fontId="19" fillId="5" borderId="4" xfId="0" applyNumberFormat="1" applyFont="1" applyFill="1" applyBorder="1" applyAlignment="1">
      <alignment horizontal="center"/>
    </xf>
    <xf numFmtId="164" fontId="19" fillId="5" borderId="4" xfId="2" applyNumberFormat="1" applyFont="1" applyFill="1" applyBorder="1" applyAlignment="1"/>
    <xf numFmtId="0" fontId="21" fillId="0" borderId="5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5" borderId="0" xfId="0" applyFont="1" applyFill="1"/>
    <xf numFmtId="2" fontId="22" fillId="0" borderId="0" xfId="0" applyNumberFormat="1" applyFont="1" applyAlignment="1">
      <alignment horizontal="center"/>
    </xf>
    <xf numFmtId="10" fontId="22" fillId="0" borderId="0" xfId="2" applyNumberFormat="1" applyFont="1" applyAlignment="1">
      <alignment horizontal="center"/>
    </xf>
    <xf numFmtId="10" fontId="16" fillId="6" borderId="0" xfId="2" applyNumberFormat="1" applyFont="1" applyFill="1" applyBorder="1" applyAlignment="1">
      <alignment horizontal="center"/>
    </xf>
    <xf numFmtId="4" fontId="19" fillId="5" borderId="4" xfId="2" applyNumberFormat="1" applyFont="1" applyFill="1" applyBorder="1" applyAlignment="1">
      <alignment horizontal="center"/>
    </xf>
    <xf numFmtId="3" fontId="19" fillId="5" borderId="0" xfId="0" applyNumberFormat="1" applyFont="1" applyFill="1" applyAlignment="1">
      <alignment horizontal="left"/>
    </xf>
    <xf numFmtId="2" fontId="19" fillId="5" borderId="0" xfId="0" applyNumberFormat="1" applyFont="1" applyFill="1" applyAlignment="1">
      <alignment horizontal="center"/>
    </xf>
    <xf numFmtId="3" fontId="16" fillId="5" borderId="0" xfId="0" applyNumberFormat="1" applyFont="1" applyFill="1" applyAlignment="1">
      <alignment horizontal="center"/>
    </xf>
    <xf numFmtId="3" fontId="17" fillId="0" borderId="0" xfId="0" applyNumberFormat="1" applyFont="1"/>
    <xf numFmtId="2" fontId="17" fillId="0" borderId="0" xfId="0" applyNumberFormat="1" applyFont="1" applyAlignment="1">
      <alignment horizontal="center"/>
    </xf>
    <xf numFmtId="3" fontId="19" fillId="5" borderId="0" xfId="0" applyNumberFormat="1" applyFont="1" applyFill="1" applyAlignment="1">
      <alignment horizontal="left" indent="1"/>
    </xf>
    <xf numFmtId="3" fontId="19" fillId="5" borderId="0" xfId="0" applyNumberFormat="1" applyFont="1" applyFill="1" applyAlignment="1">
      <alignment horizontal="center"/>
    </xf>
    <xf numFmtId="164" fontId="19" fillId="5" borderId="0" xfId="2" applyNumberFormat="1" applyFont="1" applyFill="1" applyBorder="1" applyAlignment="1">
      <alignment horizontal="center"/>
    </xf>
    <xf numFmtId="164" fontId="19" fillId="0" borderId="0" xfId="2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left" indent="1"/>
    </xf>
    <xf numFmtId="3" fontId="17" fillId="5" borderId="0" xfId="0" applyNumberFormat="1" applyFont="1" applyFill="1"/>
    <xf numFmtId="0" fontId="16" fillId="0" borderId="0" xfId="0" applyFont="1" applyAlignment="1">
      <alignment horizontal="left" indent="2"/>
    </xf>
    <xf numFmtId="0" fontId="16" fillId="0" borderId="0" xfId="0" applyFont="1" applyAlignment="1">
      <alignment horizontal="left" indent="1"/>
    </xf>
    <xf numFmtId="9" fontId="16" fillId="6" borderId="0" xfId="2" applyFont="1" applyFill="1" applyBorder="1" applyAlignment="1">
      <alignment horizontal="center"/>
    </xf>
    <xf numFmtId="0" fontId="19" fillId="0" borderId="4" xfId="0" applyFont="1" applyBorder="1" applyAlignment="1">
      <alignment horizontal="left" indent="1"/>
    </xf>
    <xf numFmtId="3" fontId="3" fillId="0" borderId="0" xfId="0" applyNumberFormat="1" applyFont="1"/>
    <xf numFmtId="1" fontId="3" fillId="0" borderId="0" xfId="0" applyNumberFormat="1" applyFont="1"/>
  </cellXfs>
  <cellStyles count="4">
    <cellStyle name="Comma" xfId="1" builtinId="3"/>
    <cellStyle name="Normal" xfId="0" builtinId="0"/>
    <cellStyle name="Normal_FUNNEL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</xdr:row>
      <xdr:rowOff>28575</xdr:rowOff>
    </xdr:from>
    <xdr:to>
      <xdr:col>4</xdr:col>
      <xdr:colOff>1292225</xdr:colOff>
      <xdr:row>4</xdr:row>
      <xdr:rowOff>3174</xdr:rowOff>
    </xdr:to>
    <xdr:pic>
      <xdr:nvPicPr>
        <xdr:cNvPr id="2" name="Picture 1" descr="Fundo preto com letras brancas&#10;&#10;Descrição gerada automaticamente">
          <a:extLst>
            <a:ext uri="{FF2B5EF4-FFF2-40B4-BE49-F238E27FC236}">
              <a16:creationId xmlns:a16="http://schemas.microsoft.com/office/drawing/2014/main" id="{B4BBCD7B-92E2-44FA-B84C-625AF86342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61925"/>
          <a:ext cx="1257300" cy="4571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araujo\AppData\Local\Microsoft\Windows\INetCache\Content.Outlook\DI8J42FI\LatAm%20Real%20Estate%20Weekly%20Valuation_05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ock Information"/>
      <sheetName val="Sheet10"/>
      <sheetName val="Performance Charts"/>
      <sheetName val="Val"/>
      <sheetName val="Global Properties"/>
      <sheetName val="Valuation"/>
      <sheetName val="Leverage"/>
      <sheetName val="Latest Reports"/>
      <sheetName val="Disclaimers"/>
      <sheetName val="Bloombe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D8">
            <v>20.5426</v>
          </cell>
        </row>
        <row r="9">
          <cell r="D9">
            <v>5.2686999999999999</v>
          </cell>
        </row>
        <row r="10">
          <cell r="D10">
            <v>803.16</v>
          </cell>
        </row>
        <row r="11">
          <cell r="D11">
            <v>105.11879999999999</v>
          </cell>
        </row>
        <row r="15">
          <cell r="D15">
            <v>1.7875000000000001</v>
          </cell>
        </row>
        <row r="16">
          <cell r="D16">
            <v>3.1360000000000001</v>
          </cell>
        </row>
        <row r="17">
          <cell r="D17">
            <v>5.5747</v>
          </cell>
        </row>
        <row r="18">
          <cell r="D18">
            <v>5</v>
          </cell>
        </row>
        <row r="19">
          <cell r="D19">
            <v>60.070999999999998</v>
          </cell>
        </row>
        <row r="21">
          <cell r="D21">
            <v>0.45100000000000001</v>
          </cell>
        </row>
        <row r="22">
          <cell r="D22">
            <v>1.298</v>
          </cell>
        </row>
        <row r="23">
          <cell r="D23">
            <v>1.61</v>
          </cell>
        </row>
        <row r="25">
          <cell r="D25">
            <v>1.9025000000000001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1"/>
  <sheetViews>
    <sheetView tabSelected="1" topLeftCell="C1" zoomScale="64" workbookViewId="0">
      <selection activeCell="F3" sqref="F3"/>
    </sheetView>
  </sheetViews>
  <sheetFormatPr defaultColWidth="9.1796875" defaultRowHeight="10.5" outlineLevelCol="1" x14ac:dyDescent="0.25"/>
  <cols>
    <col min="1" max="2" width="9.1796875" style="1" hidden="1" customWidth="1" outlineLevel="1"/>
    <col min="3" max="3" width="6.26953125" style="2" customWidth="1" collapsed="1"/>
    <col min="4" max="4" width="0.81640625" style="2" customWidth="1"/>
    <col min="5" max="5" width="38.81640625" style="2" customWidth="1"/>
    <col min="6" max="6" width="8.81640625" style="2" customWidth="1"/>
    <col min="7" max="7" width="7.54296875" style="3" customWidth="1"/>
    <col min="8" max="8" width="8.26953125" style="2" customWidth="1"/>
    <col min="9" max="9" width="0.81640625" style="2" customWidth="1"/>
    <col min="10" max="14" width="5.7265625" style="2" hidden="1" customWidth="1"/>
    <col min="15" max="15" width="5.7265625" style="2" customWidth="1"/>
    <col min="16" max="16" width="6.7265625" style="2" hidden="1" customWidth="1"/>
    <col min="17" max="19" width="6.7265625" style="2" customWidth="1"/>
    <col min="20" max="20" width="0.81640625" style="2" customWidth="1"/>
    <col min="21" max="22" width="5.7265625" style="2" hidden="1" customWidth="1"/>
    <col min="23" max="23" width="6.54296875" style="3" hidden="1" customWidth="1"/>
    <col min="24" max="25" width="5.7265625" style="2" hidden="1" customWidth="1"/>
    <col min="26" max="26" width="2" style="2" customWidth="1"/>
    <col min="27" max="27" width="6.7265625" style="2" customWidth="1"/>
    <col min="28" max="28" width="6.54296875" style="2" hidden="1" customWidth="1"/>
    <col min="29" max="31" width="5.7265625" style="2" customWidth="1"/>
    <col min="32" max="32" width="0.81640625" style="2" customWidth="1"/>
    <col min="33" max="37" width="5.7265625" style="2" hidden="1" customWidth="1"/>
    <col min="38" max="38" width="5.7265625" style="2" customWidth="1"/>
    <col min="39" max="39" width="5.81640625" style="3" hidden="1" customWidth="1"/>
    <col min="40" max="42" width="5.81640625" style="3" customWidth="1"/>
    <col min="43" max="43" width="0.81640625" style="2" customWidth="1"/>
    <col min="44" max="48" width="5.7265625" style="2" hidden="1" customWidth="1"/>
    <col min="49" max="49" width="5.7265625" style="2" customWidth="1"/>
    <col min="50" max="50" width="5.81640625" style="3" hidden="1" customWidth="1"/>
    <col min="51" max="53" width="5.7265625" style="2" customWidth="1"/>
    <col min="54" max="54" width="0.81640625" style="2" customWidth="1"/>
    <col min="55" max="59" width="5.7265625" style="2" hidden="1" customWidth="1"/>
    <col min="60" max="64" width="5.7265625" style="2" customWidth="1"/>
    <col min="65" max="65" width="0.81640625" style="2" customWidth="1"/>
    <col min="66" max="66" width="8.26953125" style="2" customWidth="1"/>
    <col min="67" max="67" width="0.54296875" style="38" customWidth="1"/>
    <col min="68" max="68" width="8.26953125" style="2" customWidth="1"/>
    <col min="69" max="69" width="0.81640625" style="2" customWidth="1"/>
    <col min="70" max="70" width="1.1796875" style="2" hidden="1" customWidth="1"/>
    <col min="71" max="71" width="1.26953125" style="2" customWidth="1"/>
    <col min="72" max="72" width="0.7265625" style="2" customWidth="1"/>
    <col min="73" max="16384" width="9.1796875" style="2"/>
  </cols>
  <sheetData>
    <row r="1" spans="1:72" x14ac:dyDescent="0.25">
      <c r="V1" s="4"/>
      <c r="W1" s="5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7"/>
      <c r="AN1" s="7"/>
      <c r="AO1" s="7"/>
      <c r="AP1" s="7"/>
      <c r="AQ1" s="6"/>
      <c r="AR1" s="6"/>
      <c r="AS1" s="6"/>
      <c r="AT1" s="6"/>
      <c r="AU1" s="6"/>
      <c r="AV1" s="6"/>
      <c r="AW1" s="6"/>
      <c r="AX1" s="7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8"/>
      <c r="BP1" s="6"/>
    </row>
    <row r="2" spans="1:72" ht="12" x14ac:dyDescent="0.3">
      <c r="F2" s="9"/>
      <c r="W2" s="10"/>
      <c r="AA2" s="6"/>
      <c r="AB2" s="11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AN2" s="7"/>
      <c r="AO2" s="7"/>
      <c r="AP2" s="7"/>
      <c r="AQ2" s="6"/>
      <c r="AR2" s="6"/>
      <c r="AS2" s="6"/>
      <c r="AT2" s="6"/>
      <c r="AU2" s="6"/>
      <c r="AV2" s="6"/>
      <c r="AW2" s="6"/>
      <c r="AX2" s="12"/>
      <c r="AY2" s="6"/>
      <c r="AZ2" s="6"/>
      <c r="BA2" s="6"/>
      <c r="BB2" s="6"/>
      <c r="BC2" s="6"/>
      <c r="BD2" s="6"/>
      <c r="BE2" s="6"/>
      <c r="BF2" s="6"/>
      <c r="BG2" s="6"/>
      <c r="BH2" s="13" t="s">
        <v>0</v>
      </c>
      <c r="BI2" s="14">
        <f>+AVERAGE(BI11,BI12,BI14,BI16,BI17,BI23)</f>
        <v>8.3655937180188752E-2</v>
      </c>
      <c r="BJ2" s="6"/>
      <c r="BK2" s="6"/>
      <c r="BL2" s="6"/>
      <c r="BM2" s="6"/>
      <c r="BN2" s="6"/>
      <c r="BO2" s="8"/>
      <c r="BP2" s="6"/>
    </row>
    <row r="3" spans="1:72" ht="13" x14ac:dyDescent="0.3"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6"/>
      <c r="Y3" s="18"/>
      <c r="Z3" s="16"/>
      <c r="AA3" s="19"/>
      <c r="AB3" s="20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1"/>
      <c r="AN3" s="22"/>
      <c r="AO3" s="22"/>
      <c r="AP3" s="22"/>
      <c r="AQ3" s="19"/>
      <c r="AR3" s="19"/>
      <c r="AS3" s="19"/>
      <c r="AT3" s="19"/>
      <c r="AU3" s="19"/>
      <c r="AV3" s="19"/>
      <c r="AW3" s="19"/>
      <c r="AX3" s="23"/>
      <c r="AY3" s="19"/>
      <c r="AZ3" s="19"/>
      <c r="BA3" s="19"/>
      <c r="BB3" s="19"/>
      <c r="BC3" s="19"/>
      <c r="BD3" s="19"/>
      <c r="BE3" s="19"/>
      <c r="BF3" s="19"/>
      <c r="BG3" s="19"/>
      <c r="BH3" s="24" t="s">
        <v>1</v>
      </c>
      <c r="BI3" s="25">
        <f>+AVERAGE(BI11,BI13,BI15)</f>
        <v>8.3681336210996826E-2</v>
      </c>
      <c r="BJ3" s="19"/>
      <c r="BK3" s="19"/>
      <c r="BL3" s="19"/>
      <c r="BM3" s="19"/>
      <c r="BN3" s="19"/>
      <c r="BO3" s="26"/>
      <c r="BP3" s="19"/>
    </row>
    <row r="4" spans="1:72" ht="13" x14ac:dyDescent="0.3">
      <c r="V4" s="4"/>
      <c r="W4" s="5"/>
      <c r="Y4" s="27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  <c r="AN4" s="7"/>
      <c r="AO4" s="22"/>
      <c r="AP4" s="7"/>
      <c r="AQ4" s="6"/>
      <c r="AR4" s="6"/>
      <c r="AS4" s="6"/>
      <c r="AT4" s="6"/>
      <c r="AU4" s="6"/>
      <c r="AV4" s="6"/>
      <c r="AW4" s="6"/>
      <c r="AX4" s="7"/>
      <c r="AY4" s="6"/>
      <c r="AZ4" s="14"/>
      <c r="BA4" s="14"/>
      <c r="BB4" s="13"/>
      <c r="BC4" s="13"/>
      <c r="BD4" s="13"/>
      <c r="BE4" s="13"/>
      <c r="BF4" s="13"/>
      <c r="BG4" s="13"/>
      <c r="BH4" s="13" t="s">
        <v>2</v>
      </c>
      <c r="BI4" s="25">
        <f>+AVERAGE(BI11,BI15)</f>
        <v>8.1782468971686881E-2</v>
      </c>
      <c r="BJ4" s="13"/>
      <c r="BK4" s="13"/>
      <c r="BL4" s="6"/>
      <c r="BM4" s="6"/>
      <c r="BN4" s="6"/>
      <c r="BO4" s="8"/>
      <c r="BP4" s="6"/>
    </row>
    <row r="5" spans="1:72" x14ac:dyDescent="0.25">
      <c r="V5" s="4"/>
      <c r="W5" s="5"/>
      <c r="Y5" s="27"/>
      <c r="AA5" s="6"/>
      <c r="AB5" s="6"/>
      <c r="AC5" s="6"/>
      <c r="AD5" s="28"/>
      <c r="AE5" s="28"/>
      <c r="AF5" s="6"/>
      <c r="AG5" s="6"/>
      <c r="AH5" s="6"/>
      <c r="AI5" s="6"/>
      <c r="AJ5" s="6"/>
      <c r="AK5" s="6"/>
      <c r="AL5" s="6"/>
      <c r="AM5" s="7"/>
      <c r="AN5" s="7"/>
      <c r="AO5" s="7"/>
      <c r="AP5" s="7"/>
      <c r="AQ5" s="6"/>
      <c r="AR5" s="6"/>
      <c r="AS5" s="6"/>
      <c r="AT5" s="6"/>
      <c r="AU5" s="6"/>
      <c r="AV5" s="6"/>
      <c r="AW5" s="6"/>
      <c r="AX5" s="7"/>
      <c r="AY5" s="6"/>
      <c r="AZ5" s="14">
        <f>+AVERAGE(AZ12,AZ14,AZ16,AZ17,AZ23)</f>
        <v>7.7719023453604985E-2</v>
      </c>
      <c r="BA5" s="14"/>
      <c r="BB5" s="13"/>
      <c r="BC5" s="13"/>
      <c r="BD5" s="13"/>
      <c r="BE5" s="13"/>
      <c r="BF5" s="13"/>
      <c r="BG5" s="13"/>
      <c r="BH5" s="13"/>
      <c r="BI5" s="13"/>
      <c r="BJ5" s="13"/>
      <c r="BK5" s="14">
        <f>+AVERAGE(BK12,BK14,BK16,BK17,BK23)</f>
        <v>8.6720989090914982E-2</v>
      </c>
      <c r="BL5" s="6"/>
      <c r="BM5" s="6"/>
      <c r="BN5" s="6"/>
      <c r="BO5" s="8"/>
      <c r="BP5" s="6"/>
    </row>
    <row r="6" spans="1:72" ht="13" x14ac:dyDescent="0.3">
      <c r="E6" s="29" t="s">
        <v>3</v>
      </c>
      <c r="F6" s="30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2"/>
      <c r="W6" s="33"/>
      <c r="X6" s="30"/>
      <c r="Y6" s="30"/>
      <c r="Z6" s="30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  <c r="AN6" s="35"/>
      <c r="AO6" s="35"/>
      <c r="AP6" s="35"/>
      <c r="AQ6" s="34"/>
      <c r="AR6" s="34"/>
      <c r="AS6" s="34"/>
      <c r="AT6" s="34"/>
      <c r="AU6" s="34"/>
      <c r="AV6" s="34"/>
      <c r="AW6" s="34"/>
      <c r="AX6" s="35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6"/>
      <c r="BP6" s="34"/>
    </row>
    <row r="7" spans="1:72" ht="13" x14ac:dyDescent="0.3">
      <c r="E7" s="37"/>
      <c r="V7" s="4"/>
      <c r="W7" s="5"/>
    </row>
    <row r="8" spans="1:72" ht="48" customHeight="1" x14ac:dyDescent="0.25">
      <c r="D8" s="39"/>
      <c r="E8" s="39"/>
      <c r="F8" s="40" t="s">
        <v>4</v>
      </c>
      <c r="G8" s="40" t="s">
        <v>5</v>
      </c>
      <c r="H8" s="41" t="s">
        <v>6</v>
      </c>
      <c r="I8" s="42"/>
      <c r="J8" s="43"/>
      <c r="K8" s="44" t="s">
        <v>7</v>
      </c>
      <c r="L8" s="44"/>
      <c r="M8" s="44"/>
      <c r="N8" s="44"/>
      <c r="O8" s="44"/>
      <c r="P8" s="44"/>
      <c r="Q8" s="44"/>
      <c r="R8" s="44"/>
      <c r="S8" s="44"/>
      <c r="T8" s="45"/>
      <c r="U8" s="46"/>
      <c r="V8" s="44" t="s">
        <v>8</v>
      </c>
      <c r="W8" s="44"/>
      <c r="X8" s="44"/>
      <c r="Y8" s="44"/>
      <c r="Z8" s="44"/>
      <c r="AA8" s="44"/>
      <c r="AB8" s="44"/>
      <c r="AC8" s="44"/>
      <c r="AD8" s="44"/>
      <c r="AE8" s="44"/>
      <c r="AF8" s="47"/>
      <c r="AG8" s="46"/>
      <c r="AH8" s="48" t="s">
        <v>9</v>
      </c>
      <c r="AI8" s="48"/>
      <c r="AJ8" s="48"/>
      <c r="AK8" s="48"/>
      <c r="AL8" s="44" t="s">
        <v>10</v>
      </c>
      <c r="AM8" s="44"/>
      <c r="AN8" s="44"/>
      <c r="AO8" s="44"/>
      <c r="AP8" s="44"/>
      <c r="AQ8" s="47"/>
      <c r="AR8" s="46"/>
      <c r="AS8" s="48" t="s">
        <v>11</v>
      </c>
      <c r="AT8" s="48"/>
      <c r="AU8" s="48"/>
      <c r="AV8" s="48"/>
      <c r="AW8" s="44" t="s">
        <v>11</v>
      </c>
      <c r="AX8" s="44"/>
      <c r="AY8" s="44"/>
      <c r="AZ8" s="44"/>
      <c r="BA8" s="44"/>
      <c r="BB8" s="47"/>
      <c r="BC8" s="46"/>
      <c r="BD8" s="44" t="s">
        <v>12</v>
      </c>
      <c r="BE8" s="44"/>
      <c r="BF8" s="44"/>
      <c r="BG8" s="44"/>
      <c r="BH8" s="44"/>
      <c r="BI8" s="44"/>
      <c r="BJ8" s="44"/>
      <c r="BK8" s="44"/>
      <c r="BL8" s="44"/>
      <c r="BM8" s="49"/>
      <c r="BN8" s="50" t="s">
        <v>13</v>
      </c>
      <c r="BO8" s="51"/>
      <c r="BP8" s="50" t="s">
        <v>14</v>
      </c>
      <c r="BQ8" s="50"/>
    </row>
    <row r="9" spans="1:72" ht="14.25" customHeight="1" x14ac:dyDescent="0.25">
      <c r="A9" s="52" t="s">
        <v>15</v>
      </c>
      <c r="B9" s="52" t="s">
        <v>16</v>
      </c>
      <c r="D9" s="53"/>
      <c r="E9" s="54" t="s">
        <v>17</v>
      </c>
      <c r="F9" s="54" t="s">
        <v>18</v>
      </c>
      <c r="G9" s="54" t="s">
        <v>19</v>
      </c>
      <c r="H9" s="55" t="s">
        <v>20</v>
      </c>
      <c r="I9" s="42"/>
      <c r="J9" s="56">
        <v>2014</v>
      </c>
      <c r="K9" s="50">
        <v>2015</v>
      </c>
      <c r="L9" s="50">
        <v>2016</v>
      </c>
      <c r="M9" s="50">
        <v>2017</v>
      </c>
      <c r="N9" s="50">
        <v>2018</v>
      </c>
      <c r="O9" s="50">
        <v>2019</v>
      </c>
      <c r="P9" s="50">
        <v>2020</v>
      </c>
      <c r="Q9" s="50">
        <v>2021</v>
      </c>
      <c r="R9" s="50" t="s">
        <v>21</v>
      </c>
      <c r="S9" s="50" t="s">
        <v>22</v>
      </c>
      <c r="T9" s="45"/>
      <c r="U9" s="56">
        <v>2014</v>
      </c>
      <c r="V9" s="50">
        <v>2015</v>
      </c>
      <c r="W9" s="50" t="s">
        <v>23</v>
      </c>
      <c r="X9" s="50">
        <v>2016</v>
      </c>
      <c r="Y9" s="50">
        <v>2017</v>
      </c>
      <c r="Z9" s="50">
        <v>2018</v>
      </c>
      <c r="AA9" s="50">
        <v>2019</v>
      </c>
      <c r="AB9" s="50">
        <v>2020</v>
      </c>
      <c r="AC9" s="50">
        <v>2021</v>
      </c>
      <c r="AD9" s="50" t="s">
        <v>21</v>
      </c>
      <c r="AE9" s="50" t="s">
        <v>22</v>
      </c>
      <c r="AF9" s="49"/>
      <c r="AG9" s="56">
        <v>2014</v>
      </c>
      <c r="AH9" s="56">
        <v>2015</v>
      </c>
      <c r="AI9" s="56">
        <v>2016</v>
      </c>
      <c r="AJ9" s="56">
        <v>2017</v>
      </c>
      <c r="AK9" s="56">
        <v>2018</v>
      </c>
      <c r="AL9" s="50">
        <v>2019</v>
      </c>
      <c r="AM9" s="50">
        <v>2020</v>
      </c>
      <c r="AN9" s="50">
        <v>2021</v>
      </c>
      <c r="AO9" s="50" t="s">
        <v>21</v>
      </c>
      <c r="AP9" s="50" t="s">
        <v>22</v>
      </c>
      <c r="AQ9" s="49"/>
      <c r="AR9" s="56">
        <v>2014</v>
      </c>
      <c r="AS9" s="56">
        <v>2015</v>
      </c>
      <c r="AT9" s="56">
        <v>2016</v>
      </c>
      <c r="AU9" s="56">
        <v>2017</v>
      </c>
      <c r="AV9" s="56">
        <v>2018</v>
      </c>
      <c r="AW9" s="50">
        <v>2019</v>
      </c>
      <c r="AX9" s="50">
        <v>2020</v>
      </c>
      <c r="AY9" s="50">
        <v>2021</v>
      </c>
      <c r="AZ9" s="50" t="s">
        <v>21</v>
      </c>
      <c r="BA9" s="50" t="s">
        <v>22</v>
      </c>
      <c r="BB9" s="49"/>
      <c r="BC9" s="56">
        <v>2014</v>
      </c>
      <c r="BD9" s="50">
        <v>2015</v>
      </c>
      <c r="BE9" s="50">
        <v>2016</v>
      </c>
      <c r="BF9" s="50">
        <v>2017</v>
      </c>
      <c r="BG9" s="50">
        <v>2018</v>
      </c>
      <c r="BH9" s="50">
        <v>2019</v>
      </c>
      <c r="BI9" s="50">
        <v>2020</v>
      </c>
      <c r="BJ9" s="50">
        <v>2021</v>
      </c>
      <c r="BK9" s="50" t="s">
        <v>21</v>
      </c>
      <c r="BL9" s="50" t="s">
        <v>22</v>
      </c>
      <c r="BM9" s="49"/>
      <c r="BN9" s="50" t="s">
        <v>21</v>
      </c>
      <c r="BO9" s="51"/>
      <c r="BP9" s="50" t="s">
        <v>21</v>
      </c>
      <c r="BQ9" s="50"/>
    </row>
    <row r="10" spans="1:72" ht="11.5" customHeight="1" x14ac:dyDescent="0.25">
      <c r="A10" s="52"/>
      <c r="B10" s="52"/>
      <c r="D10" s="57" t="s">
        <v>17</v>
      </c>
      <c r="E10" s="58" t="s">
        <v>24</v>
      </c>
      <c r="F10" s="57"/>
      <c r="G10" s="59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9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9"/>
      <c r="AN10" s="59"/>
      <c r="AO10" s="59"/>
      <c r="AP10" s="59"/>
      <c r="AQ10" s="57"/>
      <c r="AR10" s="57"/>
      <c r="AS10" s="57"/>
      <c r="AT10" s="57"/>
      <c r="AU10" s="57"/>
      <c r="AV10" s="57"/>
      <c r="AW10" s="57"/>
      <c r="AX10" s="59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60"/>
      <c r="BP10" s="57"/>
      <c r="BQ10" s="57"/>
    </row>
    <row r="11" spans="1:72" ht="11.5" customHeight="1" x14ac:dyDescent="0.25">
      <c r="A11" s="61">
        <f>+[1]Bloomberg!D8</f>
        <v>20.5426</v>
      </c>
      <c r="B11" s="62">
        <f>+[1]Bloomberg!D16/100</f>
        <v>3.1359999999999999E-2</v>
      </c>
      <c r="D11" s="58"/>
      <c r="E11" s="63" t="s">
        <v>25</v>
      </c>
      <c r="F11" s="63" t="s">
        <v>26</v>
      </c>
      <c r="G11" s="64">
        <v>20.71</v>
      </c>
      <c r="H11" s="65">
        <v>3968.7534670741425</v>
      </c>
      <c r="I11" s="65"/>
      <c r="J11" s="66">
        <v>7.4743490019823902E-2</v>
      </c>
      <c r="K11" s="66">
        <v>9.2096126765790556E-2</v>
      </c>
      <c r="L11" s="66">
        <v>9.620968817604017E-2</v>
      </c>
      <c r="M11" s="66">
        <v>9.4726002473217288E-2</v>
      </c>
      <c r="N11" s="66">
        <v>0.10358829549469351</v>
      </c>
      <c r="O11" s="66">
        <v>0.11417084419248362</v>
      </c>
      <c r="P11" s="66">
        <v>7.2781819720748028E-2</v>
      </c>
      <c r="Q11" s="66">
        <v>0.10759086535477615</v>
      </c>
      <c r="R11" s="66">
        <v>0.11395918935855512</v>
      </c>
      <c r="S11" s="66">
        <v>0.12986799106598207</v>
      </c>
      <c r="T11" s="59"/>
      <c r="U11" s="66">
        <v>8.148354616248063E-2</v>
      </c>
      <c r="V11" s="66">
        <v>9.4339064286754898E-2</v>
      </c>
      <c r="W11" s="66">
        <v>0.13189763399323998</v>
      </c>
      <c r="X11" s="66">
        <v>9.5609718731785226E-2</v>
      </c>
      <c r="Y11" s="66">
        <v>9.6105029769989234E-2</v>
      </c>
      <c r="Z11" s="66">
        <v>0.10580499735720605</v>
      </c>
      <c r="AA11" s="66">
        <v>0.1133210690715714</v>
      </c>
      <c r="AB11" s="66">
        <v>5.8241286712971421E-2</v>
      </c>
      <c r="AC11" s="66">
        <v>6.6135045615185212E-2</v>
      </c>
      <c r="AD11" s="66">
        <v>0.06</v>
      </c>
      <c r="AE11" s="66">
        <v>0.06</v>
      </c>
      <c r="AF11" s="59"/>
      <c r="AG11" s="67">
        <v>0.50007019499992289</v>
      </c>
      <c r="AH11" s="67">
        <v>0.55204924509417375</v>
      </c>
      <c r="AI11" s="67">
        <v>0.55157702175382917</v>
      </c>
      <c r="AJ11" s="67">
        <v>0.47716059003923433</v>
      </c>
      <c r="AK11" s="67">
        <v>0.52931207468501251</v>
      </c>
      <c r="AL11" s="67">
        <v>0.49490620133111096</v>
      </c>
      <c r="AM11" s="68">
        <v>0.47585553109059436</v>
      </c>
      <c r="AN11" s="68">
        <v>0.48825649565751267</v>
      </c>
      <c r="AO11" s="68">
        <v>0.48036262137692731</v>
      </c>
      <c r="AP11" s="68">
        <v>0.48205359991108965</v>
      </c>
      <c r="AQ11" s="59"/>
      <c r="AR11" s="66">
        <v>6.280787597625323E-2</v>
      </c>
      <c r="AS11" s="66">
        <v>8.0000813475501975E-2</v>
      </c>
      <c r="AT11" s="66">
        <v>8.2979873750343547E-2</v>
      </c>
      <c r="AU11" s="66">
        <v>8.3271123913240444E-2</v>
      </c>
      <c r="AV11" s="66">
        <v>8.1453742142853475E-2</v>
      </c>
      <c r="AW11" s="69">
        <v>8.2492177883591852E-2</v>
      </c>
      <c r="AX11" s="69">
        <v>6.4284846302632245E-2</v>
      </c>
      <c r="AY11" s="69">
        <v>7.8926813997144823E-2</v>
      </c>
      <c r="AZ11" s="69">
        <v>7.9205149099186439E-2</v>
      </c>
      <c r="BA11" s="69">
        <v>8.5559740077552959E-2</v>
      </c>
      <c r="BB11" s="70"/>
      <c r="BC11" s="69">
        <v>8.2621692524505658E-2</v>
      </c>
      <c r="BD11" s="69">
        <v>9.540246918394632E-2</v>
      </c>
      <c r="BE11" s="69">
        <v>9.197875779388362E-2</v>
      </c>
      <c r="BF11" s="69">
        <v>9.1393147514305231E-2</v>
      </c>
      <c r="BG11" s="69">
        <v>9.2111422609092969E-2</v>
      </c>
      <c r="BH11" s="71">
        <v>9.2895819366705157E-2</v>
      </c>
      <c r="BI11" s="71">
        <v>6.9231758621531775E-2</v>
      </c>
      <c r="BJ11" s="71">
        <v>8.537134888007461E-2</v>
      </c>
      <c r="BK11" s="71">
        <v>8.5668480325439306E-2</v>
      </c>
      <c r="BL11" s="71">
        <v>9.2290206683230791E-2</v>
      </c>
      <c r="BM11" s="59"/>
      <c r="BN11" s="66">
        <v>3.9205149099186438E-2</v>
      </c>
      <c r="BO11" s="72"/>
      <c r="BP11" s="66">
        <v>3.9205149099186438E-2</v>
      </c>
      <c r="BQ11" s="58"/>
      <c r="BR11" s="4"/>
      <c r="BS11" s="4"/>
      <c r="BT11" s="73"/>
    </row>
    <row r="12" spans="1:72" ht="11.5" customHeight="1" x14ac:dyDescent="0.25">
      <c r="A12" s="61">
        <f>+A11</f>
        <v>20.5426</v>
      </c>
      <c r="B12" s="62">
        <f>+B11</f>
        <v>3.1359999999999999E-2</v>
      </c>
      <c r="D12" s="57"/>
      <c r="E12" s="74" t="s">
        <v>27</v>
      </c>
      <c r="F12" s="74" t="s">
        <v>26</v>
      </c>
      <c r="G12" s="75">
        <v>23.92</v>
      </c>
      <c r="H12" s="76">
        <v>918.30386884333905</v>
      </c>
      <c r="I12" s="76"/>
      <c r="J12" s="77">
        <v>8.098866353595123E-2</v>
      </c>
      <c r="K12" s="77">
        <v>8.0808530298989462E-2</v>
      </c>
      <c r="L12" s="77">
        <v>0.100990709571338</v>
      </c>
      <c r="M12" s="77">
        <v>0.11041956613639374</v>
      </c>
      <c r="N12" s="77">
        <v>0.11728071304442877</v>
      </c>
      <c r="O12" s="77">
        <v>0.12803865543746323</v>
      </c>
      <c r="P12" s="77">
        <v>0.14381363558512653</v>
      </c>
      <c r="Q12" s="77">
        <v>0.12924095961846271</v>
      </c>
      <c r="R12" s="77">
        <v>0.13879688728837861</v>
      </c>
      <c r="S12" s="77">
        <v>0.14352105679218269</v>
      </c>
      <c r="T12" s="59"/>
      <c r="U12" s="77">
        <v>6.7666336864760465E-2</v>
      </c>
      <c r="V12" s="77">
        <v>6.3609615384615376E-2</v>
      </c>
      <c r="W12" s="77">
        <v>7.943143812709029E-2</v>
      </c>
      <c r="X12" s="77">
        <v>7.4414715719063537E-2</v>
      </c>
      <c r="Y12" s="77">
        <v>6.5426421404682272E-2</v>
      </c>
      <c r="Z12" s="77">
        <v>6.6562080983302796E-2</v>
      </c>
      <c r="AA12" s="77">
        <v>7.446367206899053E-2</v>
      </c>
      <c r="AB12" s="77">
        <v>7.9537738085614443E-2</v>
      </c>
      <c r="AC12" s="77">
        <v>7.9428647937397831E-2</v>
      </c>
      <c r="AD12" s="77">
        <v>8.3477467795959728E-2</v>
      </c>
      <c r="AE12" s="77">
        <v>8.7440869390647866E-2</v>
      </c>
      <c r="AF12" s="59"/>
      <c r="AG12" s="78">
        <v>0.81219928925644103</v>
      </c>
      <c r="AH12" s="78">
        <v>0.82514816584751993</v>
      </c>
      <c r="AI12" s="78">
        <v>0.72545633743251758</v>
      </c>
      <c r="AJ12" s="78">
        <v>0.70592072356109281</v>
      </c>
      <c r="AK12" s="78">
        <v>0.69002561905812398</v>
      </c>
      <c r="AL12" s="78">
        <v>0.6812545380759647</v>
      </c>
      <c r="AM12" s="79">
        <v>0.61539848336024727</v>
      </c>
      <c r="AN12" s="79">
        <v>0.61536575898273216</v>
      </c>
      <c r="AO12" s="79">
        <v>0.5975359949252893</v>
      </c>
      <c r="AP12" s="79">
        <v>0.59997266295987162</v>
      </c>
      <c r="AQ12" s="59"/>
      <c r="AR12" s="77">
        <v>6.3293695726361232E-2</v>
      </c>
      <c r="AS12" s="77">
        <v>7.1075457917516863E-2</v>
      </c>
      <c r="AT12" s="77">
        <v>7.8057546522678808E-2</v>
      </c>
      <c r="AU12" s="77">
        <v>8.0352351904522723E-2</v>
      </c>
      <c r="AV12" s="77">
        <v>8.7056306556127269E-2</v>
      </c>
      <c r="AW12" s="80">
        <v>9.3868465675444102E-2</v>
      </c>
      <c r="AX12" s="80">
        <v>0.10142372311225493</v>
      </c>
      <c r="AY12" s="80">
        <v>9.3745410676433605E-2</v>
      </c>
      <c r="AZ12" s="80">
        <v>0.10078193640138837</v>
      </c>
      <c r="BA12" s="80">
        <v>0.10470751520229496</v>
      </c>
      <c r="BB12" s="70"/>
      <c r="BC12" s="80">
        <v>7.0684376550132502E-2</v>
      </c>
      <c r="BD12" s="80">
        <v>7.8466227785603887E-2</v>
      </c>
      <c r="BE12" s="80">
        <v>8.4407804449162502E-2</v>
      </c>
      <c r="BF12" s="80">
        <v>8.6486373439550096E-2</v>
      </c>
      <c r="BG12" s="80">
        <v>9.324805594480054E-2</v>
      </c>
      <c r="BH12" s="81">
        <v>0.10029900560346018</v>
      </c>
      <c r="BI12" s="81">
        <v>0.10892076156971697</v>
      </c>
      <c r="BJ12" s="81">
        <v>0.101753224916644</v>
      </c>
      <c r="BK12" s="81">
        <v>0.10906807369916263</v>
      </c>
      <c r="BL12" s="81">
        <v>0.11328166324408742</v>
      </c>
      <c r="BM12" s="59"/>
      <c r="BN12" s="77">
        <v>6.0781936401388369E-2</v>
      </c>
      <c r="BO12" s="72"/>
      <c r="BP12" s="77">
        <v>6.0781936401388369E-2</v>
      </c>
      <c r="BQ12" s="57"/>
      <c r="BR12" s="4"/>
      <c r="BT12" s="73"/>
    </row>
    <row r="13" spans="1:72" ht="11.5" customHeight="1" x14ac:dyDescent="0.25">
      <c r="A13" s="61">
        <f t="shared" ref="A13:B14" si="0">+A12</f>
        <v>20.5426</v>
      </c>
      <c r="B13" s="62">
        <f t="shared" si="0"/>
        <v>3.1359999999999999E-2</v>
      </c>
      <c r="D13" s="58"/>
      <c r="E13" s="63" t="s">
        <v>28</v>
      </c>
      <c r="F13" s="63" t="s">
        <v>29</v>
      </c>
      <c r="G13" s="64">
        <v>6.04</v>
      </c>
      <c r="H13" s="65">
        <v>139.32931909185351</v>
      </c>
      <c r="I13" s="65"/>
      <c r="J13" s="66">
        <v>0.17574174360285449</v>
      </c>
      <c r="K13" s="66">
        <v>0.17067988861427164</v>
      </c>
      <c r="L13" s="66">
        <v>0.18334676548907877</v>
      </c>
      <c r="M13" s="66">
        <v>0.18301576674080516</v>
      </c>
      <c r="N13" s="66">
        <v>0.1727571820405612</v>
      </c>
      <c r="O13" s="66">
        <v>0.19125373147480301</v>
      </c>
      <c r="P13" s="66">
        <v>0.21251643046357613</v>
      </c>
      <c r="Q13" s="66">
        <v>0.17799374217050734</v>
      </c>
      <c r="R13" s="66">
        <v>0.20907801765377465</v>
      </c>
      <c r="S13" s="66">
        <v>0.19511237351672717</v>
      </c>
      <c r="T13" s="59"/>
      <c r="U13" s="66">
        <v>0.15473963899038076</v>
      </c>
      <c r="V13" s="66">
        <v>0.16410727182534249</v>
      </c>
      <c r="W13" s="66">
        <v>7.23841059602649E-2</v>
      </c>
      <c r="X13" s="66">
        <v>0.18500252425435984</v>
      </c>
      <c r="Y13" s="66">
        <v>0.17521934953293175</v>
      </c>
      <c r="Z13" s="66">
        <v>0.1699577924387205</v>
      </c>
      <c r="AA13" s="66">
        <v>0.14398446086733441</v>
      </c>
      <c r="AB13" s="66">
        <v>9.6262170150121118E-2</v>
      </c>
      <c r="AC13" s="66">
        <v>0.12311411992276909</v>
      </c>
      <c r="AD13" s="66">
        <v>0.1359007114749535</v>
      </c>
      <c r="AE13" s="66">
        <v>0.12682304278587267</v>
      </c>
      <c r="AF13" s="59"/>
      <c r="AG13" s="67">
        <v>0.33247036067101671</v>
      </c>
      <c r="AH13" s="67">
        <v>0.3271137641520997</v>
      </c>
      <c r="AI13" s="67">
        <v>0.33464439138492408</v>
      </c>
      <c r="AJ13" s="67">
        <v>0.2686289053888738</v>
      </c>
      <c r="AK13" s="67">
        <v>0.28172218078901157</v>
      </c>
      <c r="AL13" s="67">
        <v>0.24793808511900817</v>
      </c>
      <c r="AM13" s="68">
        <v>0.22240058789738637</v>
      </c>
      <c r="AN13" s="68">
        <v>0.25569665529213231</v>
      </c>
      <c r="AO13" s="68">
        <v>0.25157269586109615</v>
      </c>
      <c r="AP13" s="68">
        <v>0.25100496954877988</v>
      </c>
      <c r="AQ13" s="59"/>
      <c r="AR13" s="66">
        <v>0.1575945129522657</v>
      </c>
      <c r="AS13" s="66">
        <v>0.11680815677340835</v>
      </c>
      <c r="AT13" s="66">
        <v>0.11853234883378351</v>
      </c>
      <c r="AU13" s="66">
        <v>9.6299519797372279E-2</v>
      </c>
      <c r="AV13" s="66">
        <v>0.10005677807847946</v>
      </c>
      <c r="AW13" s="69">
        <v>0.10184440188809006</v>
      </c>
      <c r="AX13" s="69">
        <v>8.3253270844174859E-2</v>
      </c>
      <c r="AY13" s="69">
        <v>8.9822386786052477E-2</v>
      </c>
      <c r="AZ13" s="69">
        <v>9.5956270935725119E-2</v>
      </c>
      <c r="BA13" s="69">
        <v>9.3528361730817175E-2</v>
      </c>
      <c r="BB13" s="70"/>
      <c r="BC13" s="69">
        <v>0.1725388049764788</v>
      </c>
      <c r="BD13" s="69">
        <v>0.12754987049176911</v>
      </c>
      <c r="BE13" s="69">
        <v>0.12910985354740867</v>
      </c>
      <c r="BF13" s="69">
        <v>0.10479700930477921</v>
      </c>
      <c r="BG13" s="69">
        <v>0.10530916186251518</v>
      </c>
      <c r="BH13" s="71">
        <v>0.10710094763018795</v>
      </c>
      <c r="BI13" s="71">
        <v>8.7479070689616689E-2</v>
      </c>
      <c r="BJ13" s="71">
        <v>9.4336011327191119E-2</v>
      </c>
      <c r="BK13" s="71">
        <v>0.1007836347558598</v>
      </c>
      <c r="BL13" s="71">
        <v>9.8491931691222251E-2</v>
      </c>
      <c r="BM13" s="59"/>
      <c r="BN13" s="66">
        <v>5.5956270935725118E-2</v>
      </c>
      <c r="BO13" s="72"/>
      <c r="BP13" s="66">
        <v>5.5956270935725118E-2</v>
      </c>
      <c r="BQ13" s="58"/>
      <c r="BR13" s="4"/>
      <c r="BS13" s="4"/>
      <c r="BT13" s="73"/>
    </row>
    <row r="14" spans="1:72" ht="11.5" customHeight="1" x14ac:dyDescent="0.25">
      <c r="A14" s="61">
        <f t="shared" si="0"/>
        <v>20.5426</v>
      </c>
      <c r="B14" s="62">
        <f t="shared" si="0"/>
        <v>3.1359999999999999E-2</v>
      </c>
      <c r="D14" s="57"/>
      <c r="E14" s="74" t="s">
        <v>30</v>
      </c>
      <c r="F14" s="74" t="s">
        <v>26</v>
      </c>
      <c r="G14" s="75">
        <v>28.8</v>
      </c>
      <c r="H14" s="76">
        <v>1145.51470629136</v>
      </c>
      <c r="I14" s="76"/>
      <c r="J14" s="77">
        <v>7.9191410255694511E-2</v>
      </c>
      <c r="K14" s="77">
        <v>7.5935438127607405E-2</v>
      </c>
      <c r="L14" s="77">
        <v>8.8683873117244835E-2</v>
      </c>
      <c r="M14" s="77">
        <v>9.572558217360197E-2</v>
      </c>
      <c r="N14" s="77">
        <v>0.10193916773781177</v>
      </c>
      <c r="O14" s="77">
        <v>0.10116564950670376</v>
      </c>
      <c r="P14" s="77">
        <v>0.11069973160209659</v>
      </c>
      <c r="Q14" s="77">
        <v>0.10337495724871912</v>
      </c>
      <c r="R14" s="77">
        <v>0.11414169766323082</v>
      </c>
      <c r="S14" s="77">
        <v>0.11750041005076607</v>
      </c>
      <c r="T14" s="59"/>
      <c r="U14" s="77">
        <v>6.3190436108577067E-2</v>
      </c>
      <c r="V14" s="77">
        <v>6.5077437816516245E-2</v>
      </c>
      <c r="W14" s="77">
        <v>6.3236111111111104E-2</v>
      </c>
      <c r="X14" s="77">
        <v>7.2391218108748059E-2</v>
      </c>
      <c r="Y14" s="77">
        <v>8.2395643410494893E-2</v>
      </c>
      <c r="Z14" s="77">
        <v>9.3777876112410508E-2</v>
      </c>
      <c r="AA14" s="77">
        <v>8.7767377800264224E-2</v>
      </c>
      <c r="AB14" s="77">
        <v>8.2021204839593589E-2</v>
      </c>
      <c r="AC14" s="77">
        <v>6.6741370380741863E-2</v>
      </c>
      <c r="AD14" s="77">
        <v>6.7356755228436982E-2</v>
      </c>
      <c r="AE14" s="77">
        <v>6.9402037377545078E-2</v>
      </c>
      <c r="AF14" s="59"/>
      <c r="AG14" s="78">
        <v>0.73504923025411506</v>
      </c>
      <c r="AH14" s="78">
        <v>0.83095161204103218</v>
      </c>
      <c r="AI14" s="78">
        <v>0.70584217440303387</v>
      </c>
      <c r="AJ14" s="78">
        <v>0.7156505019001046</v>
      </c>
      <c r="AK14" s="78">
        <v>0.79799804061104407</v>
      </c>
      <c r="AL14" s="78">
        <v>0.82583107183749738</v>
      </c>
      <c r="AM14" s="79">
        <v>0.79443494763575984</v>
      </c>
      <c r="AN14" s="79">
        <v>0.72135430833646064</v>
      </c>
      <c r="AO14" s="79">
        <v>0.70883723188429681</v>
      </c>
      <c r="AP14" s="79">
        <v>0.69736479035368881</v>
      </c>
      <c r="AQ14" s="59"/>
      <c r="AR14" s="77">
        <v>7.1188932603436963E-2</v>
      </c>
      <c r="AS14" s="77">
        <v>7.7127476024373115E-2</v>
      </c>
      <c r="AT14" s="77">
        <v>8.6143813635051164E-2</v>
      </c>
      <c r="AU14" s="77">
        <v>7.6064195555055586E-2</v>
      </c>
      <c r="AV14" s="77">
        <v>7.7319757612448178E-2</v>
      </c>
      <c r="AW14" s="80">
        <v>7.7087804593376913E-2</v>
      </c>
      <c r="AX14" s="80">
        <v>8.6656007482494496E-2</v>
      </c>
      <c r="AY14" s="80">
        <v>7.4726039297598579E-2</v>
      </c>
      <c r="AZ14" s="80">
        <v>8.2518527277144468E-2</v>
      </c>
      <c r="BA14" s="80">
        <v>8.6774773333253008E-2</v>
      </c>
      <c r="BB14" s="70"/>
      <c r="BC14" s="80">
        <v>8.0997764258618654E-2</v>
      </c>
      <c r="BD14" s="80">
        <v>8.7041216207388708E-2</v>
      </c>
      <c r="BE14" s="80">
        <v>9.6115871986943865E-2</v>
      </c>
      <c r="BF14" s="80">
        <v>8.4299174845179237E-2</v>
      </c>
      <c r="BG14" s="80">
        <v>8.6082677735436611E-2</v>
      </c>
      <c r="BH14" s="81">
        <v>8.6507196131845418E-2</v>
      </c>
      <c r="BI14" s="81">
        <v>9.7071317039592264E-2</v>
      </c>
      <c r="BJ14" s="81">
        <v>8.4137517159434974E-2</v>
      </c>
      <c r="BK14" s="81">
        <v>9.3139042187300167E-2</v>
      </c>
      <c r="BL14" s="81">
        <v>9.7893435085665795E-2</v>
      </c>
      <c r="BM14" s="59"/>
      <c r="BN14" s="77">
        <v>4.2518527277144468E-2</v>
      </c>
      <c r="BO14" s="72"/>
      <c r="BP14" s="77">
        <v>4.2518527277144468E-2</v>
      </c>
      <c r="BQ14" s="57"/>
      <c r="BR14" s="4"/>
      <c r="BT14" s="73"/>
    </row>
    <row r="15" spans="1:72" ht="11.5" customHeight="1" x14ac:dyDescent="0.25">
      <c r="A15" s="61">
        <f>+A23</f>
        <v>20.5426</v>
      </c>
      <c r="B15" s="62">
        <f>+B23</f>
        <v>3.1359999999999999E-2</v>
      </c>
      <c r="D15" s="58"/>
      <c r="E15" s="63" t="s">
        <v>31</v>
      </c>
      <c r="F15" s="63" t="s">
        <v>26</v>
      </c>
      <c r="G15" s="64">
        <v>23.52</v>
      </c>
      <c r="H15" s="65">
        <v>1755.9284698478018</v>
      </c>
      <c r="I15" s="65"/>
      <c r="J15" s="66">
        <v>6.5626030271084629E-2</v>
      </c>
      <c r="K15" s="66">
        <v>5.5806966773905675E-2</v>
      </c>
      <c r="L15" s="66">
        <v>0.10180374681963075</v>
      </c>
      <c r="M15" s="66">
        <v>9.9410066045588844E-2</v>
      </c>
      <c r="N15" s="66">
        <v>0.11486187907276663</v>
      </c>
      <c r="O15" s="66">
        <v>0.12492080508582104</v>
      </c>
      <c r="P15" s="66">
        <v>9.5731824862747436E-2</v>
      </c>
      <c r="Q15" s="66">
        <v>9.4358741100609766E-2</v>
      </c>
      <c r="R15" s="66">
        <v>0.10944426041562035</v>
      </c>
      <c r="S15" s="66">
        <v>0.11641805308866937</v>
      </c>
      <c r="T15" s="59"/>
      <c r="U15" s="66">
        <v>7.5680272106754695E-2</v>
      </c>
      <c r="V15" s="66">
        <v>7.745819580845513E-2</v>
      </c>
      <c r="W15" s="66">
        <v>9.8639455782312924E-2</v>
      </c>
      <c r="X15" s="66">
        <v>8.5241883852748362E-2</v>
      </c>
      <c r="Y15" s="66">
        <v>8.998377453200003E-2</v>
      </c>
      <c r="Z15" s="66">
        <v>0.10204081632653061</v>
      </c>
      <c r="AA15" s="66">
        <v>0.10501700680272108</v>
      </c>
      <c r="AB15" s="66">
        <v>6.3775510204081634E-2</v>
      </c>
      <c r="AC15" s="66">
        <v>8.447491324159187E-2</v>
      </c>
      <c r="AD15" s="66">
        <v>9.4869270942009268E-2</v>
      </c>
      <c r="AE15" s="66">
        <v>9.9649487097647635E-2</v>
      </c>
      <c r="AF15" s="59"/>
      <c r="AG15" s="67">
        <v>0.43603602412186626</v>
      </c>
      <c r="AH15" s="67">
        <v>0.54794774044595418</v>
      </c>
      <c r="AI15" s="67">
        <v>0.57038046300715406</v>
      </c>
      <c r="AJ15" s="67">
        <v>0.5756611886885965</v>
      </c>
      <c r="AK15" s="67">
        <v>0.58548214979066993</v>
      </c>
      <c r="AL15" s="67">
        <v>0.58204043920674198</v>
      </c>
      <c r="AM15" s="68">
        <v>0.57432223382903547</v>
      </c>
      <c r="AN15" s="68">
        <v>0.58351433541035092</v>
      </c>
      <c r="AO15" s="68">
        <v>0.59249053080285519</v>
      </c>
      <c r="AP15" s="68">
        <v>0.59149217068824478</v>
      </c>
      <c r="AQ15" s="59"/>
      <c r="AR15" s="66">
        <v>6.8222860983814929E-2</v>
      </c>
      <c r="AS15" s="66">
        <v>5.7180387967246504E-2</v>
      </c>
      <c r="AT15" s="66">
        <v>8.7446024421958812E-2</v>
      </c>
      <c r="AU15" s="66">
        <v>8.3191911150852491E-2</v>
      </c>
      <c r="AV15" s="66">
        <v>0.10674777894588322</v>
      </c>
      <c r="AW15" s="69">
        <v>0.11747326339478333</v>
      </c>
      <c r="AX15" s="69">
        <v>9.1098434748914783E-2</v>
      </c>
      <c r="AY15" s="69">
        <v>8.9867598599894613E-2</v>
      </c>
      <c r="AZ15" s="69">
        <v>0.10248310399611225</v>
      </c>
      <c r="BA15" s="69">
        <v>0.10856731776866131</v>
      </c>
      <c r="BB15" s="70"/>
      <c r="BC15" s="69">
        <v>8.0296803805307876E-2</v>
      </c>
      <c r="BD15" s="69">
        <v>7.258990151473052E-2</v>
      </c>
      <c r="BE15" s="69">
        <v>8.7835445993585393E-2</v>
      </c>
      <c r="BF15" s="69">
        <v>8.5497794677243971E-2</v>
      </c>
      <c r="BG15" s="69">
        <v>0.10984759754796611</v>
      </c>
      <c r="BH15" s="71">
        <v>0.12057689344883468</v>
      </c>
      <c r="BI15" s="71">
        <v>9.4333179321841987E-2</v>
      </c>
      <c r="BJ15" s="71">
        <v>9.2714536039919443E-2</v>
      </c>
      <c r="BK15" s="71">
        <v>0.10569050146065134</v>
      </c>
      <c r="BL15" s="71">
        <v>0.1119250698645993</v>
      </c>
      <c r="BM15" s="59"/>
      <c r="BN15" s="66">
        <v>6.2483103996112253E-2</v>
      </c>
      <c r="BO15" s="72"/>
      <c r="BP15" s="66">
        <v>6.2483103996112253E-2</v>
      </c>
      <c r="BQ15" s="58"/>
      <c r="BR15" s="4"/>
      <c r="BS15" s="4"/>
      <c r="BT15" s="73"/>
    </row>
    <row r="16" spans="1:72" ht="11.5" customHeight="1" x14ac:dyDescent="0.25">
      <c r="A16" s="61">
        <f>+A15</f>
        <v>20.5426</v>
      </c>
      <c r="B16" s="62">
        <f>+B15</f>
        <v>3.1359999999999999E-2</v>
      </c>
      <c r="D16" s="57"/>
      <c r="E16" s="74" t="s">
        <v>32</v>
      </c>
      <c r="F16" s="74" t="s">
        <v>26</v>
      </c>
      <c r="G16" s="75">
        <v>51.63</v>
      </c>
      <c r="H16" s="76">
        <v>2229.9873216733158</v>
      </c>
      <c r="I16" s="76"/>
      <c r="J16" s="77">
        <v>2.4136539217424646E-2</v>
      </c>
      <c r="K16" s="77">
        <v>5.965132679360801E-2</v>
      </c>
      <c r="L16" s="77">
        <v>5.7339433007180848E-2</v>
      </c>
      <c r="M16" s="77">
        <v>6.0558564909484837E-2</v>
      </c>
      <c r="N16" s="77">
        <v>6.2479979811815169E-2</v>
      </c>
      <c r="O16" s="77">
        <v>6.2098417849870156E-2</v>
      </c>
      <c r="P16" s="77">
        <v>6.5279011567764375E-2</v>
      </c>
      <c r="Q16" s="77">
        <v>6.790880420394739E-2</v>
      </c>
      <c r="R16" s="77">
        <v>7.0215465836930196E-2</v>
      </c>
      <c r="S16" s="77">
        <v>7.3907460228011423E-2</v>
      </c>
      <c r="T16" s="59"/>
      <c r="U16" s="77">
        <v>7.0523192933300456E-3</v>
      </c>
      <c r="V16" s="77">
        <v>2.8579210766874474E-2</v>
      </c>
      <c r="W16" s="77">
        <v>4.2479178772031764E-2</v>
      </c>
      <c r="X16" s="77">
        <v>4.0030989734650399E-2</v>
      </c>
      <c r="Y16" s="77">
        <v>4.2464681541940601E-2</v>
      </c>
      <c r="Z16" s="77">
        <v>4.4299443211981503E-2</v>
      </c>
      <c r="AA16" s="77">
        <v>4.5598826411005315E-2</v>
      </c>
      <c r="AB16" s="77">
        <v>4.566672950565321E-2</v>
      </c>
      <c r="AC16" s="77">
        <v>4.3593368245131978E-2</v>
      </c>
      <c r="AD16" s="77">
        <v>4.8033520511288064E-2</v>
      </c>
      <c r="AE16" s="77">
        <v>5.6132283033138608E-2</v>
      </c>
      <c r="AF16" s="59"/>
      <c r="AG16" s="78">
        <v>1.6582006925346675</v>
      </c>
      <c r="AH16" s="78">
        <v>1.3220907563653821</v>
      </c>
      <c r="AI16" s="78">
        <v>1.0895562385940756</v>
      </c>
      <c r="AJ16" s="78">
        <v>1.1282777702196005</v>
      </c>
      <c r="AK16" s="78">
        <v>1.0793286655002186</v>
      </c>
      <c r="AL16" s="78">
        <v>1.1165534340298557</v>
      </c>
      <c r="AM16" s="79">
        <v>1.0813991313819871</v>
      </c>
      <c r="AN16" s="79">
        <v>0.95614778137000167</v>
      </c>
      <c r="AO16" s="79">
        <v>0.94874655747138192</v>
      </c>
      <c r="AP16" s="79">
        <v>0.94335115448062234</v>
      </c>
      <c r="AQ16" s="59"/>
      <c r="AR16" s="77">
        <v>2.3823575515361708E-2</v>
      </c>
      <c r="AS16" s="77">
        <v>4.6567028987576087E-2</v>
      </c>
      <c r="AT16" s="77">
        <v>5.3930964128659754E-2</v>
      </c>
      <c r="AU16" s="77">
        <v>5.550436474109114E-2</v>
      </c>
      <c r="AV16" s="77">
        <v>5.8440743837131146E-2</v>
      </c>
      <c r="AW16" s="80">
        <v>5.8789920076542018E-2</v>
      </c>
      <c r="AX16" s="80">
        <v>5.4658576011698878E-2</v>
      </c>
      <c r="AY16" s="80">
        <v>6.2420230879544472E-2</v>
      </c>
      <c r="AZ16" s="80">
        <v>6.4449235645237121E-2</v>
      </c>
      <c r="BA16" s="80">
        <v>6.7458338008571969E-2</v>
      </c>
      <c r="BB16" s="70"/>
      <c r="BC16" s="80">
        <v>2.6112155294205162E-2</v>
      </c>
      <c r="BD16" s="80">
        <v>5.3666596159149829E-2</v>
      </c>
      <c r="BE16" s="80">
        <v>6.2140931655297868E-2</v>
      </c>
      <c r="BF16" s="80">
        <v>6.4054266507713592E-2</v>
      </c>
      <c r="BG16" s="80">
        <v>6.6197369478005474E-2</v>
      </c>
      <c r="BH16" s="81">
        <v>6.7836365529953244E-2</v>
      </c>
      <c r="BI16" s="81">
        <v>6.1916887169495609E-2</v>
      </c>
      <c r="BJ16" s="81">
        <v>7.0549151340457E-2</v>
      </c>
      <c r="BK16" s="81">
        <v>7.4198736538781326E-2</v>
      </c>
      <c r="BL16" s="81">
        <v>7.7412020499389736E-2</v>
      </c>
      <c r="BM16" s="59"/>
      <c r="BN16" s="77">
        <v>2.444923564523712E-2</v>
      </c>
      <c r="BO16" s="72"/>
      <c r="BP16" s="77">
        <v>2.444923564523712E-2</v>
      </c>
      <c r="BQ16" s="57"/>
      <c r="BR16" s="4"/>
      <c r="BT16" s="73"/>
    </row>
    <row r="17" spans="1:72" ht="11.5" customHeight="1" x14ac:dyDescent="0.25">
      <c r="A17" s="61">
        <f>+A19</f>
        <v>20.5426</v>
      </c>
      <c r="B17" s="62">
        <f>+B19</f>
        <v>3.1359999999999999E-2</v>
      </c>
      <c r="D17" s="58"/>
      <c r="E17" s="63" t="s">
        <v>33</v>
      </c>
      <c r="F17" s="63" t="s">
        <v>26</v>
      </c>
      <c r="G17" s="64">
        <v>12.23</v>
      </c>
      <c r="H17" s="65">
        <v>597.37705484929313</v>
      </c>
      <c r="I17" s="65"/>
      <c r="J17" s="66"/>
      <c r="K17" s="66">
        <v>6.997446595850329E-2</v>
      </c>
      <c r="L17" s="66">
        <v>7.2070779170187782E-2</v>
      </c>
      <c r="M17" s="66">
        <v>7.5260568718175755E-2</v>
      </c>
      <c r="N17" s="66">
        <v>9.1311251738474278E-2</v>
      </c>
      <c r="O17" s="66">
        <v>6.9196558102824407E-2</v>
      </c>
      <c r="P17" s="66">
        <v>7.1693935133385234E-2</v>
      </c>
      <c r="Q17" s="66">
        <v>7.8428347234051288E-2</v>
      </c>
      <c r="R17" s="66">
        <v>8.3679168387600367E-2</v>
      </c>
      <c r="S17" s="66">
        <v>8.8968122563860538E-2</v>
      </c>
      <c r="T17" s="59"/>
      <c r="U17" s="66">
        <v>0</v>
      </c>
      <c r="V17" s="66">
        <v>6.6840471081046668E-2</v>
      </c>
      <c r="W17" s="66">
        <v>8.013082583810302E-2</v>
      </c>
      <c r="X17" s="66">
        <v>6.0188790437042353E-2</v>
      </c>
      <c r="Y17" s="66">
        <v>6.7681941779758406E-2</v>
      </c>
      <c r="Z17" s="66">
        <v>8.7436996269755499E-2</v>
      </c>
      <c r="AA17" s="66">
        <v>6.5334844317077104E-2</v>
      </c>
      <c r="AB17" s="66">
        <v>8.5369243645482734E-2</v>
      </c>
      <c r="AC17" s="66">
        <v>7.204599380865441E-2</v>
      </c>
      <c r="AD17" s="66">
        <v>8.1186021663753938E-2</v>
      </c>
      <c r="AE17" s="66">
        <v>8.0088505385783382E-2</v>
      </c>
      <c r="AF17" s="59"/>
      <c r="AG17" s="67">
        <v>0.90123249602069233</v>
      </c>
      <c r="AH17" s="67">
        <v>0.89592705935139894</v>
      </c>
      <c r="AI17" s="67">
        <v>0.89858410337147643</v>
      </c>
      <c r="AJ17" s="67">
        <v>0.92129606604618786</v>
      </c>
      <c r="AK17" s="67">
        <v>0.87784415238698499</v>
      </c>
      <c r="AL17" s="67">
        <v>0.95230124207708211</v>
      </c>
      <c r="AM17" s="68">
        <v>1.0224470440514055</v>
      </c>
      <c r="AN17" s="68">
        <v>1.002524211910869</v>
      </c>
      <c r="AO17" s="68">
        <v>0.96728359848466616</v>
      </c>
      <c r="AP17" s="68">
        <v>0.96196884796330528</v>
      </c>
      <c r="AQ17" s="59"/>
      <c r="AR17" s="66"/>
      <c r="AS17" s="66">
        <v>6.3124066883190735E-2</v>
      </c>
      <c r="AT17" s="66">
        <v>7.0130107947462647E-2</v>
      </c>
      <c r="AU17" s="66">
        <v>7.0456467609428322E-2</v>
      </c>
      <c r="AV17" s="66">
        <v>7.4288779793639764E-2</v>
      </c>
      <c r="AW17" s="69">
        <v>6.6010966597222165E-2</v>
      </c>
      <c r="AX17" s="69">
        <v>6.859378312475771E-2</v>
      </c>
      <c r="AY17" s="69">
        <v>6.7946360223075264E-2</v>
      </c>
      <c r="AZ17" s="69">
        <v>7.1958137095767871E-2</v>
      </c>
      <c r="BA17" s="69">
        <v>7.7373922675869622E-2</v>
      </c>
      <c r="BB17" s="70"/>
      <c r="BC17" s="69"/>
      <c r="BD17" s="69">
        <v>7.5316053500671276E-2</v>
      </c>
      <c r="BE17" s="69">
        <v>8.0225922527415228E-2</v>
      </c>
      <c r="BF17" s="69">
        <v>7.8706991778781252E-2</v>
      </c>
      <c r="BG17" s="69">
        <v>8.3241733150835176E-2</v>
      </c>
      <c r="BH17" s="71">
        <v>7.3036605415766648E-2</v>
      </c>
      <c r="BI17" s="71">
        <v>7.5265436310116035E-2</v>
      </c>
      <c r="BJ17" s="71">
        <v>7.56737774063794E-2</v>
      </c>
      <c r="BK17" s="71">
        <v>8.0173892415148482E-2</v>
      </c>
      <c r="BL17" s="71">
        <v>8.6252026739742457E-2</v>
      </c>
      <c r="BM17" s="59"/>
      <c r="BN17" s="66">
        <v>3.195813709576787E-2</v>
      </c>
      <c r="BO17" s="72"/>
      <c r="BP17" s="66">
        <v>3.195813709576787E-2</v>
      </c>
      <c r="BQ17" s="58"/>
      <c r="BR17" s="4"/>
      <c r="BS17" s="4"/>
      <c r="BT17" s="73"/>
    </row>
    <row r="18" spans="1:72" ht="11.5" customHeight="1" x14ac:dyDescent="0.25">
      <c r="A18" s="61">
        <f>+A24</f>
        <v>20.5426</v>
      </c>
      <c r="B18" s="82">
        <f>+B24</f>
        <v>3.1359999999999999E-2</v>
      </c>
      <c r="D18" s="83"/>
      <c r="E18" s="74" t="s">
        <v>34</v>
      </c>
      <c r="F18" s="74" t="s">
        <v>35</v>
      </c>
      <c r="G18" s="75">
        <v>8.1199999999999992</v>
      </c>
      <c r="H18" s="76">
        <v>321.77957981582898</v>
      </c>
      <c r="I18" s="76"/>
      <c r="J18" s="77">
        <v>0.10274189290436088</v>
      </c>
      <c r="K18" s="77">
        <v>0.11105849369738394</v>
      </c>
      <c r="L18" s="77">
        <v>0.12596845121103137</v>
      </c>
      <c r="M18" s="77">
        <v>0.11996262430595847</v>
      </c>
      <c r="N18" s="77">
        <v>0.14865915506782479</v>
      </c>
      <c r="O18" s="77">
        <v>0.13139220862040796</v>
      </c>
      <c r="P18" s="77">
        <v>-6.1395594480998184E-2</v>
      </c>
      <c r="Q18" s="77">
        <v>4.716687451536037E-2</v>
      </c>
      <c r="R18" s="77">
        <v>0.10540224225032531</v>
      </c>
      <c r="S18" s="77">
        <v>0.13175280281290663</v>
      </c>
      <c r="T18" s="59"/>
      <c r="U18" s="77">
        <v>0.10609985148104271</v>
      </c>
      <c r="V18" s="77">
        <v>0.10740239515454153</v>
      </c>
      <c r="W18" s="77">
        <v>0</v>
      </c>
      <c r="X18" s="77">
        <v>0.12409428765204025</v>
      </c>
      <c r="Y18" s="77">
        <v>9.9505221143593087E-2</v>
      </c>
      <c r="Z18" s="77">
        <v>0.13301680376880012</v>
      </c>
      <c r="AA18" s="77">
        <v>9.9688857335300668E-2</v>
      </c>
      <c r="AB18" s="77">
        <v>0</v>
      </c>
      <c r="AC18" s="77">
        <v>0</v>
      </c>
      <c r="AD18" s="77">
        <v>0</v>
      </c>
      <c r="AE18" s="77">
        <v>4.8739103665872384E-2</v>
      </c>
      <c r="AF18" s="59"/>
      <c r="AG18" s="78">
        <v>0.4151881171209173</v>
      </c>
      <c r="AH18" s="78">
        <v>0.42367267539015169</v>
      </c>
      <c r="AI18" s="78">
        <v>0.43240876174633686</v>
      </c>
      <c r="AJ18" s="78">
        <v>0.49521231211388322</v>
      </c>
      <c r="AK18" s="78">
        <v>0.4874360960256704</v>
      </c>
      <c r="AL18" s="78">
        <v>0.50509529091712135</v>
      </c>
      <c r="AM18" s="79">
        <v>0.55521306954541083</v>
      </c>
      <c r="AN18" s="79">
        <v>0.56095568196851431</v>
      </c>
      <c r="AO18" s="79">
        <v>0.56095568196851431</v>
      </c>
      <c r="AP18" s="79">
        <v>0.56095568196851431</v>
      </c>
      <c r="AQ18" s="59"/>
      <c r="AR18" s="77">
        <v>0.21414796925075016</v>
      </c>
      <c r="AS18" s="77">
        <v>0.11735431333763605</v>
      </c>
      <c r="AT18" s="77">
        <v>0.10804268161485424</v>
      </c>
      <c r="AU18" s="77">
        <v>0.17592295675807415</v>
      </c>
      <c r="AV18" s="77">
        <v>0.12271319534320323</v>
      </c>
      <c r="AW18" s="80">
        <v>0.11503373383828913</v>
      </c>
      <c r="AX18" s="80">
        <v>-1.6121249544741091E-3</v>
      </c>
      <c r="AY18" s="80">
        <v>2.9454345583422203E-2</v>
      </c>
      <c r="AZ18" s="80">
        <v>8.3659025784855193E-2</v>
      </c>
      <c r="BA18" s="80">
        <v>0.10457378223106899</v>
      </c>
      <c r="BB18" s="70"/>
      <c r="BC18" s="80">
        <v>0.29024178292619818</v>
      </c>
      <c r="BD18" s="80">
        <v>0.15096090449915001</v>
      </c>
      <c r="BE18" s="80">
        <v>0.13326279215763903</v>
      </c>
      <c r="BF18" s="80">
        <v>0.20730964786299383</v>
      </c>
      <c r="BG18" s="80">
        <v>0.1469362185137949</v>
      </c>
      <c r="BH18" s="81">
        <v>0.13804724472159585</v>
      </c>
      <c r="BI18" s="81">
        <v>1.7811022719499501E-2</v>
      </c>
      <c r="BJ18" s="81">
        <v>4.8740790541608965E-2</v>
      </c>
      <c r="BK18" s="84">
        <v>9.0461749334834765E-2</v>
      </c>
      <c r="BL18" s="84">
        <v>0.12556090807675066</v>
      </c>
      <c r="BM18" s="59"/>
      <c r="BN18" s="77">
        <v>4.3659025784855192E-2</v>
      </c>
      <c r="BO18" s="77"/>
      <c r="BP18" s="77">
        <v>4.3659025784855192E-2</v>
      </c>
      <c r="BQ18" s="83"/>
      <c r="BR18" s="4"/>
      <c r="BS18" s="4"/>
      <c r="BT18" s="73"/>
    </row>
    <row r="19" spans="1:72" ht="11.5" customHeight="1" x14ac:dyDescent="0.25">
      <c r="A19" s="61">
        <f>+A18</f>
        <v>20.5426</v>
      </c>
      <c r="B19" s="62">
        <f>+B18</f>
        <v>3.1359999999999999E-2</v>
      </c>
      <c r="D19" s="58"/>
      <c r="E19" s="63" t="s">
        <v>36</v>
      </c>
      <c r="F19" s="63" t="s">
        <v>35</v>
      </c>
      <c r="G19" s="64">
        <v>3.53</v>
      </c>
      <c r="H19" s="65">
        <v>89.694076441042085</v>
      </c>
      <c r="I19" s="65"/>
      <c r="J19" s="66">
        <v>0.20958202157831074</v>
      </c>
      <c r="K19" s="66">
        <v>0.24957701557749531</v>
      </c>
      <c r="L19" s="66">
        <v>0.2837383431153721</v>
      </c>
      <c r="M19" s="66">
        <v>0.28335050218902913</v>
      </c>
      <c r="N19" s="66">
        <v>0.2080974761782127</v>
      </c>
      <c r="O19" s="66">
        <v>0.18494225603513542</v>
      </c>
      <c r="P19" s="66">
        <v>-0.22451748158410104</v>
      </c>
      <c r="Q19" s="66">
        <v>-0.11338195024154699</v>
      </c>
      <c r="R19" s="66">
        <v>0.1282550340100849</v>
      </c>
      <c r="S19" s="66">
        <v>0.18000706527731214</v>
      </c>
      <c r="T19" s="59"/>
      <c r="U19" s="66">
        <v>0.19320333326678643</v>
      </c>
      <c r="V19" s="66">
        <v>0.2191739973162368</v>
      </c>
      <c r="W19" s="66">
        <v>0</v>
      </c>
      <c r="X19" s="66">
        <v>0.27010701561142325</v>
      </c>
      <c r="Y19" s="66">
        <v>0.28328611898016998</v>
      </c>
      <c r="Z19" s="66">
        <v>0.16647798094257019</v>
      </c>
      <c r="AA19" s="66">
        <v>0.11096535362108126</v>
      </c>
      <c r="AB19" s="66">
        <v>0</v>
      </c>
      <c r="AC19" s="66">
        <v>0</v>
      </c>
      <c r="AD19" s="66">
        <v>0</v>
      </c>
      <c r="AE19" s="66">
        <v>0.11250441579832009</v>
      </c>
      <c r="AF19" s="59"/>
      <c r="AG19" s="67">
        <v>0.17071688866829071</v>
      </c>
      <c r="AH19" s="67">
        <v>0.21912055188589324</v>
      </c>
      <c r="AI19" s="67">
        <v>0.22611155696710283</v>
      </c>
      <c r="AJ19" s="67">
        <v>0.1798729030944578</v>
      </c>
      <c r="AK19" s="67">
        <v>0.17982165331955147</v>
      </c>
      <c r="AL19" s="67">
        <v>0.19758244138258771</v>
      </c>
      <c r="AM19" s="68">
        <v>0.35632882328823284</v>
      </c>
      <c r="AN19" s="68">
        <v>0.36575343593119913</v>
      </c>
      <c r="AO19" s="68">
        <v>0.36575343593119913</v>
      </c>
      <c r="AP19" s="68">
        <v>0.36575343593119913</v>
      </c>
      <c r="AQ19" s="59"/>
      <c r="AR19" s="66">
        <v>1.3914971069572228</v>
      </c>
      <c r="AS19" s="66">
        <v>0.14877131337703001</v>
      </c>
      <c r="AT19" s="66">
        <v>0.15890990468522156</v>
      </c>
      <c r="AU19" s="66">
        <v>0.15544127937957025</v>
      </c>
      <c r="AV19" s="66">
        <v>9.4850459255237315E-2</v>
      </c>
      <c r="AW19" s="69">
        <v>6.9857275701247334E-2</v>
      </c>
      <c r="AX19" s="69">
        <v>-1.7349621479314487E-2</v>
      </c>
      <c r="AY19" s="69">
        <v>2.9266972537745323E-2</v>
      </c>
      <c r="AZ19" s="69">
        <v>3.1315660615387493E-2</v>
      </c>
      <c r="BA19" s="69">
        <v>3.3507756858464618E-2</v>
      </c>
      <c r="BB19" s="70"/>
      <c r="BC19" s="69">
        <v>1.6894897056003952</v>
      </c>
      <c r="BD19" s="69">
        <v>0.18124272661065691</v>
      </c>
      <c r="BE19" s="69">
        <v>0.18684450372598255</v>
      </c>
      <c r="BF19" s="69">
        <v>0.17811675429980164</v>
      </c>
      <c r="BG19" s="69">
        <v>0.12094882584498441</v>
      </c>
      <c r="BH19" s="71">
        <v>9.2675267534532563E-2</v>
      </c>
      <c r="BI19" s="71">
        <v>-5.9079156989647261E-3</v>
      </c>
      <c r="BJ19" s="71">
        <v>4.5360699433357028E-2</v>
      </c>
      <c r="BK19" s="85">
        <v>5.7138721387785266E-2</v>
      </c>
      <c r="BL19" s="85">
        <v>8.1379391067451748E-2</v>
      </c>
      <c r="BM19" s="59"/>
      <c r="BN19" s="66">
        <v>-8.6843393846125078E-3</v>
      </c>
      <c r="BO19" s="72"/>
      <c r="BP19" s="66">
        <v>-8.6843393846125078E-3</v>
      </c>
      <c r="BQ19" s="58"/>
      <c r="BR19" s="4"/>
      <c r="BS19" s="4"/>
      <c r="BT19" s="73"/>
    </row>
    <row r="20" spans="1:72" ht="11.5" customHeight="1" x14ac:dyDescent="0.25">
      <c r="A20" s="61"/>
      <c r="B20" s="86"/>
      <c r="D20" s="87"/>
      <c r="E20" s="88" t="s">
        <v>37</v>
      </c>
      <c r="F20" s="88"/>
      <c r="G20" s="89"/>
      <c r="H20" s="90">
        <v>11166.66786392798</v>
      </c>
      <c r="I20" s="91"/>
      <c r="J20" s="92">
        <v>0.10159397392318813</v>
      </c>
      <c r="K20" s="92">
        <v>0.10728758362306171</v>
      </c>
      <c r="L20" s="92">
        <v>0.12335019885301163</v>
      </c>
      <c r="M20" s="92">
        <v>0.12471436041025058</v>
      </c>
      <c r="N20" s="92">
        <v>0.12455278890962099</v>
      </c>
      <c r="O20" s="92">
        <v>0.12301990292283474</v>
      </c>
      <c r="P20" s="92">
        <v>5.4067034763371678E-2</v>
      </c>
      <c r="Q20" s="92">
        <v>7.6964593467209699E-2</v>
      </c>
      <c r="R20" s="92">
        <v>0.11921910698494449</v>
      </c>
      <c r="S20" s="92">
        <v>0.13078392615515755</v>
      </c>
      <c r="T20" s="92"/>
      <c r="U20" s="92">
        <v>8.3235081586012533E-2</v>
      </c>
      <c r="V20" s="92">
        <v>9.850973993782039E-2</v>
      </c>
      <c r="W20" s="92">
        <v>6.3133194398239334E-2</v>
      </c>
      <c r="X20" s="92">
        <v>0.1118979049002068</v>
      </c>
      <c r="Y20" s="92">
        <v>0.11134090912172891</v>
      </c>
      <c r="Z20" s="92">
        <v>0.1077083097123642</v>
      </c>
      <c r="AA20" s="92">
        <v>9.40157186994829E-2</v>
      </c>
      <c r="AB20" s="92">
        <v>5.6763764793724233E-2</v>
      </c>
      <c r="AC20" s="92">
        <v>5.9503717683496923E-2</v>
      </c>
      <c r="AD20" s="92">
        <v>6.3424860846266834E-2</v>
      </c>
      <c r="AE20" s="92">
        <v>8.2308860503869749E-2</v>
      </c>
      <c r="AF20" s="93"/>
      <c r="AG20" s="94">
        <v>0.66235147707199227</v>
      </c>
      <c r="AH20" s="94">
        <v>0.6604468411748452</v>
      </c>
      <c r="AI20" s="94">
        <v>0.61495122762893895</v>
      </c>
      <c r="AJ20" s="94">
        <v>0.60752010678355906</v>
      </c>
      <c r="AK20" s="94">
        <v>0.61210784801847651</v>
      </c>
      <c r="AL20" s="94">
        <v>0.62261141599744108</v>
      </c>
      <c r="AM20" s="95">
        <v>0.63308887245334</v>
      </c>
      <c r="AN20" s="96">
        <v>0.61661874053997479</v>
      </c>
      <c r="AO20" s="96">
        <v>0.60817092763402514</v>
      </c>
      <c r="AP20" s="96">
        <v>0.60599081264503507</v>
      </c>
      <c r="AQ20" s="93"/>
      <c r="AR20" s="92">
        <v>0.25657206624568335</v>
      </c>
      <c r="AS20" s="92">
        <v>8.6445446082608846E-2</v>
      </c>
      <c r="AT20" s="92">
        <v>9.3797029504446003E-2</v>
      </c>
      <c r="AU20" s="92">
        <v>9.738935231213415E-2</v>
      </c>
      <c r="AV20" s="92">
        <v>8.9214171285000338E-2</v>
      </c>
      <c r="AW20" s="92">
        <v>8.6939778849842983E-2</v>
      </c>
      <c r="AX20" s="92">
        <v>5.9000766132571027E-2</v>
      </c>
      <c r="AY20" s="92">
        <v>6.8464017620101278E-2</v>
      </c>
      <c r="AZ20" s="92">
        <v>7.914744965008938E-2</v>
      </c>
      <c r="BA20" s="92">
        <v>8.4672389765172718E-2</v>
      </c>
      <c r="BB20" s="93"/>
      <c r="BC20" s="92">
        <v>0.31162288574198027</v>
      </c>
      <c r="BD20" s="92">
        <v>0.10247066288367407</v>
      </c>
      <c r="BE20" s="92">
        <v>0.10576909820414652</v>
      </c>
      <c r="BF20" s="92">
        <v>0.10896235113670534</v>
      </c>
      <c r="BG20" s="92">
        <v>0.10043589585415905</v>
      </c>
      <c r="BH20" s="97">
        <v>9.7663927264764638E-2</v>
      </c>
      <c r="BI20" s="97">
        <v>6.7346835304716232E-2</v>
      </c>
      <c r="BJ20" s="97">
        <v>7.7626339671674052E-2</v>
      </c>
      <c r="BK20" s="97">
        <v>8.848031467832923E-2</v>
      </c>
      <c r="BL20" s="97">
        <v>9.8276294772460013E-2</v>
      </c>
      <c r="BM20" s="93"/>
      <c r="BN20" s="92">
        <v>3.9147449650089372E-2</v>
      </c>
      <c r="BO20" s="98"/>
      <c r="BP20" s="92">
        <v>3.9147449650089372E-2</v>
      </c>
      <c r="BQ20" s="99"/>
      <c r="BT20" s="73"/>
    </row>
    <row r="21" spans="1:72" ht="8.15" customHeight="1" x14ac:dyDescent="0.25">
      <c r="A21" s="61"/>
      <c r="B21" s="86"/>
      <c r="D21" s="60"/>
      <c r="E21" s="100"/>
      <c r="F21" s="100"/>
      <c r="G21" s="101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7"/>
      <c r="U21" s="102"/>
      <c r="V21" s="102"/>
      <c r="W21" s="103"/>
      <c r="X21" s="102"/>
      <c r="Y21" s="102"/>
      <c r="Z21" s="102"/>
      <c r="AA21" s="102"/>
      <c r="AB21" s="102"/>
      <c r="AC21" s="102"/>
      <c r="AD21" s="102"/>
      <c r="AE21" s="102"/>
      <c r="AF21" s="57"/>
      <c r="AG21" s="60"/>
      <c r="AH21" s="60"/>
      <c r="AI21" s="60"/>
      <c r="AJ21" s="60"/>
      <c r="AK21" s="60"/>
      <c r="AL21" s="60"/>
      <c r="AM21" s="104"/>
      <c r="AN21" s="105"/>
      <c r="AO21" s="105"/>
      <c r="AP21" s="105"/>
      <c r="AQ21" s="57"/>
      <c r="AR21" s="60"/>
      <c r="AS21" s="60"/>
      <c r="AT21" s="60"/>
      <c r="AU21" s="60"/>
      <c r="AV21" s="60"/>
      <c r="AW21" s="60"/>
      <c r="AX21" s="105"/>
      <c r="AY21" s="60"/>
      <c r="AZ21" s="60"/>
      <c r="BA21" s="60"/>
      <c r="BB21" s="57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57"/>
      <c r="BN21" s="60"/>
      <c r="BO21" s="60"/>
      <c r="BP21" s="60"/>
      <c r="BQ21" s="60"/>
      <c r="BT21" s="73"/>
    </row>
    <row r="22" spans="1:72" ht="11.5" customHeight="1" x14ac:dyDescent="0.25">
      <c r="A22" s="52"/>
      <c r="B22" s="52"/>
      <c r="D22" s="57"/>
      <c r="E22" s="58" t="s">
        <v>38</v>
      </c>
      <c r="F22" s="57"/>
      <c r="G22" s="59"/>
      <c r="H22" s="57"/>
      <c r="I22" s="57"/>
      <c r="J22" s="57"/>
      <c r="K22" s="57"/>
      <c r="L22" s="57"/>
      <c r="M22" s="57"/>
      <c r="N22" s="57"/>
      <c r="O22" s="57"/>
      <c r="P22" s="59"/>
      <c r="Q22" s="59"/>
      <c r="R22" s="59"/>
      <c r="S22" s="59"/>
      <c r="T22" s="57"/>
      <c r="U22" s="57"/>
      <c r="V22" s="57"/>
      <c r="W22" s="59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106"/>
      <c r="AN22" s="59"/>
      <c r="AO22" s="59"/>
      <c r="AP22" s="59"/>
      <c r="AQ22" s="57"/>
      <c r="AR22" s="57"/>
      <c r="AS22" s="57"/>
      <c r="AT22" s="57"/>
      <c r="AU22" s="57"/>
      <c r="AV22" s="57"/>
      <c r="AW22" s="57"/>
      <c r="AX22" s="59"/>
      <c r="AY22" s="59"/>
      <c r="AZ22" s="59"/>
      <c r="BA22" s="59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60"/>
      <c r="BP22" s="57"/>
      <c r="BQ22" s="57"/>
      <c r="BT22" s="73"/>
    </row>
    <row r="23" spans="1:72" ht="11.5" customHeight="1" x14ac:dyDescent="0.25">
      <c r="A23" s="61">
        <f>+A14</f>
        <v>20.5426</v>
      </c>
      <c r="B23" s="62">
        <f>+B14</f>
        <v>3.1359999999999999E-2</v>
      </c>
      <c r="D23" s="58"/>
      <c r="E23" s="63" t="s">
        <v>39</v>
      </c>
      <c r="F23" s="63" t="s">
        <v>26</v>
      </c>
      <c r="G23" s="64">
        <v>37.81</v>
      </c>
      <c r="H23" s="65">
        <v>1320.4345567692419</v>
      </c>
      <c r="I23" s="65"/>
      <c r="J23" s="66">
        <v>2.2572537095876737E-2</v>
      </c>
      <c r="K23" s="66">
        <v>3.4045889575708137E-2</v>
      </c>
      <c r="L23" s="66">
        <v>4.0648479514014908E-2</v>
      </c>
      <c r="M23" s="66">
        <v>4.8844261260120862E-2</v>
      </c>
      <c r="N23" s="66">
        <v>2.0567655288120518E-2</v>
      </c>
      <c r="O23" s="66">
        <v>3.9889872994121452E-2</v>
      </c>
      <c r="P23" s="66">
        <v>5.5668759272179492E-2</v>
      </c>
      <c r="Q23" s="66">
        <v>4.8135259354761782E-2</v>
      </c>
      <c r="R23" s="66">
        <v>6.0655696791484595E-2</v>
      </c>
      <c r="S23" s="66">
        <v>6.7061638496789977E-2</v>
      </c>
      <c r="T23" s="59"/>
      <c r="U23" s="66">
        <v>1.1721709972138105E-2</v>
      </c>
      <c r="V23" s="66">
        <v>1.8814049434942588E-2</v>
      </c>
      <c r="W23" s="66">
        <v>1.0843692144935201E-2</v>
      </c>
      <c r="X23" s="66">
        <v>2.3986277997402165E-2</v>
      </c>
      <c r="Y23" s="66">
        <v>3.3633155581798649E-2</v>
      </c>
      <c r="Z23" s="66">
        <v>4.1876483003461626E-2</v>
      </c>
      <c r="AA23" s="66">
        <v>4.6633328856492011E-2</v>
      </c>
      <c r="AB23" s="66">
        <v>4.9524855143626284E-2</v>
      </c>
      <c r="AC23" s="66">
        <v>4.2753148714934922E-2</v>
      </c>
      <c r="AD23" s="66">
        <v>4.091497045154751E-2</v>
      </c>
      <c r="AE23" s="66">
        <v>5.3652212442550105E-2</v>
      </c>
      <c r="AF23" s="59"/>
      <c r="AG23" s="67">
        <v>1.2129222573165419</v>
      </c>
      <c r="AH23" s="67">
        <v>1.2170946937893101</v>
      </c>
      <c r="AI23" s="67">
        <v>1.2526333517573509</v>
      </c>
      <c r="AJ23" s="67">
        <v>1.1374399871287146</v>
      </c>
      <c r="AK23" s="67">
        <v>1.1188065481263458</v>
      </c>
      <c r="AL23" s="67">
        <v>1.0076915921659306</v>
      </c>
      <c r="AM23" s="68">
        <v>0.98305032101154044</v>
      </c>
      <c r="AN23" s="68">
        <v>0.9225765867453849</v>
      </c>
      <c r="AO23" s="68">
        <v>0.91603295881466484</v>
      </c>
      <c r="AP23" s="68">
        <v>0.91492566237141382</v>
      </c>
      <c r="AQ23" s="59"/>
      <c r="AR23" s="66">
        <v>5.9353548435029255E-2</v>
      </c>
      <c r="AS23" s="66">
        <v>4.7276797328907182E-2</v>
      </c>
      <c r="AT23" s="66">
        <v>4.6504099724673474E-2</v>
      </c>
      <c r="AU23" s="66">
        <v>5.1244856295134561E-2</v>
      </c>
      <c r="AV23" s="66">
        <v>6.3513876124582744E-2</v>
      </c>
      <c r="AW23" s="69">
        <v>6.5366429333332754E-2</v>
      </c>
      <c r="AX23" s="69">
        <v>8.0147059755528896E-2</v>
      </c>
      <c r="AY23" s="69">
        <v>6.7151778223065353E-2</v>
      </c>
      <c r="AZ23" s="69">
        <v>6.8887280848487095E-2</v>
      </c>
      <c r="BA23" s="69">
        <v>7.1499756395030603E-2</v>
      </c>
      <c r="BB23" s="70"/>
      <c r="BC23" s="69">
        <v>6.8801367269558766E-2</v>
      </c>
      <c r="BD23" s="69">
        <v>5.563955082932346E-2</v>
      </c>
      <c r="BE23" s="69">
        <v>5.4010057391856575E-2</v>
      </c>
      <c r="BF23" s="69">
        <v>5.8663526025201855E-2</v>
      </c>
      <c r="BG23" s="69">
        <v>7.1945338484166496E-2</v>
      </c>
      <c r="BH23" s="71">
        <v>7.3821574177280608E-2</v>
      </c>
      <c r="BI23" s="71">
        <v>8.9529462370679838E-2</v>
      </c>
      <c r="BJ23" s="71">
        <v>7.5012494734652935E-2</v>
      </c>
      <c r="BK23" s="71">
        <v>7.7025200614182263E-2</v>
      </c>
      <c r="BL23" s="71">
        <v>7.9796665319344831E-2</v>
      </c>
      <c r="BM23" s="70"/>
      <c r="BN23" s="69">
        <v>2.8887280848487094E-2</v>
      </c>
      <c r="BO23" s="72"/>
      <c r="BP23" s="66">
        <v>2.4554188721214031E-2</v>
      </c>
      <c r="BQ23" s="58"/>
      <c r="BR23" s="4"/>
      <c r="BS23" s="4"/>
      <c r="BT23" s="73"/>
    </row>
    <row r="24" spans="1:72" ht="11.5" customHeight="1" x14ac:dyDescent="0.25">
      <c r="A24" s="61">
        <f>+A16</f>
        <v>20.5426</v>
      </c>
      <c r="B24" s="62">
        <f>+B16</f>
        <v>3.1359999999999999E-2</v>
      </c>
      <c r="D24" s="57"/>
      <c r="E24" s="74" t="s">
        <v>40</v>
      </c>
      <c r="F24" s="74" t="s">
        <v>35</v>
      </c>
      <c r="G24" s="75">
        <v>4.05</v>
      </c>
      <c r="H24" s="76">
        <v>75.794275167176011</v>
      </c>
      <c r="I24" s="76"/>
      <c r="J24" s="77">
        <v>0.48342007335401638</v>
      </c>
      <c r="K24" s="77">
        <v>0.4246616667803203</v>
      </c>
      <c r="L24" s="77">
        <v>0.50359063024735584</v>
      </c>
      <c r="M24" s="77">
        <v>0.52877016175972358</v>
      </c>
      <c r="N24" s="77">
        <v>0.48449615089097259</v>
      </c>
      <c r="O24" s="77">
        <v>0.36476402265952401</v>
      </c>
      <c r="P24" s="77">
        <v>0.14752071751981932</v>
      </c>
      <c r="Q24" s="77">
        <v>0.16265754537959759</v>
      </c>
      <c r="R24" s="77">
        <v>0.19086799005958263</v>
      </c>
      <c r="S24" s="77">
        <v>0.20655086658313129</v>
      </c>
      <c r="T24" s="59"/>
      <c r="U24" s="77" t="s">
        <v>41</v>
      </c>
      <c r="V24" s="77" t="s">
        <v>41</v>
      </c>
      <c r="W24" s="77" t="s">
        <v>41</v>
      </c>
      <c r="X24" s="77" t="s">
        <v>41</v>
      </c>
      <c r="Y24" s="77" t="s">
        <v>41</v>
      </c>
      <c r="Z24" s="77" t="s">
        <v>41</v>
      </c>
      <c r="AA24" s="77" t="s">
        <v>41</v>
      </c>
      <c r="AB24" s="77" t="s">
        <v>41</v>
      </c>
      <c r="AC24" s="77" t="s">
        <v>41</v>
      </c>
      <c r="AD24" s="77" t="s">
        <v>41</v>
      </c>
      <c r="AE24" s="77" t="s">
        <v>41</v>
      </c>
      <c r="AF24" s="59"/>
      <c r="AG24" s="78">
        <v>0.17473963145072927</v>
      </c>
      <c r="AH24" s="78">
        <v>0.22070099493631412</v>
      </c>
      <c r="AI24" s="78">
        <v>0.21443342147949329</v>
      </c>
      <c r="AJ24" s="78">
        <v>0.20766098768547767</v>
      </c>
      <c r="AK24" s="78">
        <v>0.20106703465359305</v>
      </c>
      <c r="AL24" s="78">
        <v>0.19181176438153844</v>
      </c>
      <c r="AM24" s="79">
        <v>0.18878071389633455</v>
      </c>
      <c r="AN24" s="79">
        <v>0.19575382478916969</v>
      </c>
      <c r="AO24" s="79">
        <v>0.18878071389633455</v>
      </c>
      <c r="AP24" s="79">
        <v>0.19575382478916969</v>
      </c>
      <c r="AQ24" s="59"/>
      <c r="AR24" s="77">
        <v>-2.7201609848459758</v>
      </c>
      <c r="AS24" s="77">
        <v>0.50598546290716384</v>
      </c>
      <c r="AT24" s="77">
        <v>0.30897738587790141</v>
      </c>
      <c r="AU24" s="77">
        <v>0.26272603424236385</v>
      </c>
      <c r="AV24" s="77">
        <v>0.2115050477612323</v>
      </c>
      <c r="AW24" s="77">
        <v>0.16594511320921956</v>
      </c>
      <c r="AX24" s="77">
        <v>9.8564717211840486E-2</v>
      </c>
      <c r="AY24" s="77">
        <v>0.10260958752163268</v>
      </c>
      <c r="AZ24" s="77">
        <v>0.10866760072605414</v>
      </c>
      <c r="BA24" s="77">
        <v>0.11312707024260005</v>
      </c>
      <c r="BB24" s="59"/>
      <c r="BC24" s="77" t="s">
        <v>41</v>
      </c>
      <c r="BD24" s="77" t="s">
        <v>41</v>
      </c>
      <c r="BE24" s="77" t="s">
        <v>41</v>
      </c>
      <c r="BF24" s="77" t="s">
        <v>41</v>
      </c>
      <c r="BG24" s="77" t="s">
        <v>41</v>
      </c>
      <c r="BH24" s="84" t="s">
        <v>41</v>
      </c>
      <c r="BI24" s="84" t="s">
        <v>41</v>
      </c>
      <c r="BJ24" s="84" t="s">
        <v>41</v>
      </c>
      <c r="BK24" s="84" t="s">
        <v>41</v>
      </c>
      <c r="BL24" s="84" t="s">
        <v>41</v>
      </c>
      <c r="BM24" s="59"/>
      <c r="BN24" s="77">
        <v>6.8667600726054129E-2</v>
      </c>
      <c r="BO24" s="72"/>
      <c r="BP24" s="77">
        <v>5.8367460617146011E-2</v>
      </c>
      <c r="BQ24" s="57"/>
      <c r="BR24" s="4"/>
      <c r="BT24" s="73"/>
    </row>
    <row r="25" spans="1:72" ht="11.5" customHeight="1" x14ac:dyDescent="0.25">
      <c r="A25" s="61">
        <f>+A24</f>
        <v>20.5426</v>
      </c>
      <c r="B25" s="62">
        <f>+B24</f>
        <v>3.1359999999999999E-2</v>
      </c>
      <c r="D25" s="58"/>
      <c r="E25" s="63" t="s">
        <v>42</v>
      </c>
      <c r="F25" s="63" t="s">
        <v>35</v>
      </c>
      <c r="G25" s="64">
        <v>2.68</v>
      </c>
      <c r="H25" s="65">
        <v>207.21527428969108</v>
      </c>
      <c r="I25" s="65"/>
      <c r="J25" s="66"/>
      <c r="K25" s="66">
        <v>0.71974987010432179</v>
      </c>
      <c r="L25" s="66">
        <v>-8.3902751046039512</v>
      </c>
      <c r="M25" s="66">
        <v>8.0719611600484686E-2</v>
      </c>
      <c r="N25" s="66">
        <v>0.36251754138431963</v>
      </c>
      <c r="O25" s="66">
        <v>0.33935870043703775</v>
      </c>
      <c r="P25" s="66">
        <v>3.1954600150165734E-2</v>
      </c>
      <c r="Q25" s="66">
        <v>0.12032257665073814</v>
      </c>
      <c r="R25" s="66">
        <v>0.27502859510814359</v>
      </c>
      <c r="S25" s="66">
        <v>0.34071927045111927</v>
      </c>
      <c r="T25" s="59"/>
      <c r="U25" s="66" t="s">
        <v>41</v>
      </c>
      <c r="V25" s="66" t="s">
        <v>41</v>
      </c>
      <c r="W25" s="66" t="s">
        <v>41</v>
      </c>
      <c r="X25" s="66" t="s">
        <v>41</v>
      </c>
      <c r="Y25" s="66" t="s">
        <v>41</v>
      </c>
      <c r="Z25" s="66" t="s">
        <v>41</v>
      </c>
      <c r="AA25" s="66" t="s">
        <v>41</v>
      </c>
      <c r="AB25" s="66" t="s">
        <v>41</v>
      </c>
      <c r="AC25" s="66" t="s">
        <v>41</v>
      </c>
      <c r="AD25" s="66" t="s">
        <v>41</v>
      </c>
      <c r="AE25" s="66" t="s">
        <v>41</v>
      </c>
      <c r="AF25" s="59"/>
      <c r="AG25" s="67">
        <v>0.78390907616572503</v>
      </c>
      <c r="AH25" s="67">
        <v>0.22741243413680071</v>
      </c>
      <c r="AI25" s="67">
        <v>0.22153045207237892</v>
      </c>
      <c r="AJ25" s="67">
        <v>0.21439903139016223</v>
      </c>
      <c r="AK25" s="67">
        <v>0.20028663785016601</v>
      </c>
      <c r="AL25" s="67">
        <v>0.16304482444827956</v>
      </c>
      <c r="AM25" s="68">
        <v>0.15816020046420862</v>
      </c>
      <c r="AN25" s="68">
        <v>0.15934889067280955</v>
      </c>
      <c r="AO25" s="68">
        <v>0.15934889067280955</v>
      </c>
      <c r="AP25" s="68">
        <v>0.15934889067280955</v>
      </c>
      <c r="AQ25" s="59"/>
      <c r="AR25" s="66">
        <v>0</v>
      </c>
      <c r="AS25" s="66">
        <v>0</v>
      </c>
      <c r="AT25" s="66">
        <v>0.11670223554658438</v>
      </c>
      <c r="AU25" s="66">
        <v>9.6057880103230242E-2</v>
      </c>
      <c r="AV25" s="66">
        <v>0.15352496773081201</v>
      </c>
      <c r="AW25" s="66">
        <v>0.15762747594992629</v>
      </c>
      <c r="AX25" s="66">
        <v>8.4027965944917168E-2</v>
      </c>
      <c r="AY25" s="66">
        <v>8.6878520300645828E-2</v>
      </c>
      <c r="AZ25" s="66">
        <v>0.11737795209060316</v>
      </c>
      <c r="BA25" s="66">
        <v>0.14663188360556403</v>
      </c>
      <c r="BB25" s="59"/>
      <c r="BC25" s="66">
        <v>0.11541041593876478</v>
      </c>
      <c r="BD25" s="66">
        <v>0.14647640777180257</v>
      </c>
      <c r="BE25" s="66">
        <v>0.11653838544402688</v>
      </c>
      <c r="BF25" s="66">
        <v>9.4243665667880963E-2</v>
      </c>
      <c r="BG25" s="66">
        <v>0.11250334125837171</v>
      </c>
      <c r="BH25" s="85">
        <v>0.11550966582571866</v>
      </c>
      <c r="BI25" s="85">
        <v>9.9551190311857884E-2</v>
      </c>
      <c r="BJ25" s="85">
        <v>8.8717513995271419E-2</v>
      </c>
      <c r="BK25" s="85">
        <v>8.601475053498836E-2</v>
      </c>
      <c r="BL25" s="85">
        <v>0.1072746321864934</v>
      </c>
      <c r="BM25" s="59"/>
      <c r="BN25" s="66">
        <v>7.7377952090603164E-2</v>
      </c>
      <c r="BO25" s="72"/>
      <c r="BP25" s="66">
        <v>6.5771259277012689E-2</v>
      </c>
      <c r="BQ25" s="58"/>
      <c r="BR25" s="4"/>
      <c r="BS25" s="4"/>
      <c r="BT25" s="73"/>
    </row>
    <row r="26" spans="1:72" ht="11.5" customHeight="1" x14ac:dyDescent="0.25">
      <c r="A26" s="61">
        <f>+A25</f>
        <v>20.5426</v>
      </c>
      <c r="B26" s="62">
        <f>+B25</f>
        <v>3.1359999999999999E-2</v>
      </c>
      <c r="D26" s="57"/>
      <c r="E26" s="74" t="s">
        <v>43</v>
      </c>
      <c r="F26" s="74" t="s">
        <v>29</v>
      </c>
      <c r="G26" s="75">
        <v>17.100000000000001</v>
      </c>
      <c r="H26" s="76">
        <v>274.05670368241101</v>
      </c>
      <c r="I26" s="76"/>
      <c r="J26" s="77"/>
      <c r="K26" s="77"/>
      <c r="L26" s="77">
        <v>4.4725753515813878E-2</v>
      </c>
      <c r="M26" s="77">
        <v>6.6729693948812868E-2</v>
      </c>
      <c r="N26" s="77">
        <v>3.7131386026545636E-2</v>
      </c>
      <c r="O26" s="77">
        <v>4.8675221232748339E-2</v>
      </c>
      <c r="P26" s="77">
        <v>2.9416871643118826E-2</v>
      </c>
      <c r="Q26" s="77">
        <v>5.1942170738266638E-2</v>
      </c>
      <c r="R26" s="77">
        <v>7.7440255081241693E-2</v>
      </c>
      <c r="S26" s="77">
        <v>0.13495660606198173</v>
      </c>
      <c r="T26" s="59"/>
      <c r="U26" s="77" t="s">
        <v>41</v>
      </c>
      <c r="V26" s="77" t="s">
        <v>41</v>
      </c>
      <c r="W26" s="77" t="s">
        <v>41</v>
      </c>
      <c r="X26" s="77" t="s">
        <v>41</v>
      </c>
      <c r="Y26" s="77" t="s">
        <v>41</v>
      </c>
      <c r="Z26" s="77" t="s">
        <v>41</v>
      </c>
      <c r="AA26" s="77" t="s">
        <v>41</v>
      </c>
      <c r="AB26" s="77" t="s">
        <v>41</v>
      </c>
      <c r="AC26" s="77" t="s">
        <v>41</v>
      </c>
      <c r="AD26" s="77" t="s">
        <v>41</v>
      </c>
      <c r="AE26" s="77" t="s">
        <v>41</v>
      </c>
      <c r="AF26" s="59"/>
      <c r="AG26" s="78" t="e">
        <v>#DIV/0!</v>
      </c>
      <c r="AH26" s="78">
        <v>1.843744582216132</v>
      </c>
      <c r="AI26" s="78">
        <v>1.1682052836418633</v>
      </c>
      <c r="AJ26" s="78">
        <v>1.111928186820337</v>
      </c>
      <c r="AK26" s="78">
        <v>1.0795441678297677</v>
      </c>
      <c r="AL26" s="78">
        <v>0.98784978825609826</v>
      </c>
      <c r="AM26" s="79">
        <v>1.0219652631329528</v>
      </c>
      <c r="AN26" s="79">
        <v>0.98464626883747364</v>
      </c>
      <c r="AO26" s="79">
        <v>0.97274117757241763</v>
      </c>
      <c r="AP26" s="79">
        <v>0.96188236024147067</v>
      </c>
      <c r="AQ26" s="59"/>
      <c r="AR26" s="77" t="e">
        <v>#DIV/0!</v>
      </c>
      <c r="AS26" s="77">
        <v>5.2887142258847976E-2</v>
      </c>
      <c r="AT26" s="77">
        <v>5.7075285376021953E-2</v>
      </c>
      <c r="AU26" s="77">
        <v>6.5894744978896108E-2</v>
      </c>
      <c r="AV26" s="77">
        <v>6.8174524391175786E-2</v>
      </c>
      <c r="AW26" s="77">
        <v>7.5435698476808255E-2</v>
      </c>
      <c r="AX26" s="77">
        <v>5.9337165248895554E-2</v>
      </c>
      <c r="AY26" s="77">
        <v>6.579053102383968E-2</v>
      </c>
      <c r="AZ26" s="77">
        <v>7.9877792767674025E-2</v>
      </c>
      <c r="BA26" s="77">
        <v>8.8976147044531398E-2</v>
      </c>
      <c r="BB26" s="59"/>
      <c r="BC26" s="77" t="s">
        <v>41</v>
      </c>
      <c r="BD26" s="77" t="s">
        <v>41</v>
      </c>
      <c r="BE26" s="77">
        <v>7.4051449758882407E-2</v>
      </c>
      <c r="BF26" s="77">
        <v>7.4949812016416179E-2</v>
      </c>
      <c r="BG26" s="77">
        <v>8.7633966365665117E-2</v>
      </c>
      <c r="BH26" s="84">
        <v>9.6919627554198376E-2</v>
      </c>
      <c r="BI26" s="84">
        <v>8.3214774699302649E-2</v>
      </c>
      <c r="BJ26" s="84">
        <v>8.8251751606208809E-2</v>
      </c>
      <c r="BK26" s="84">
        <v>0.10305290123392603</v>
      </c>
      <c r="BL26" s="84">
        <v>0.11442253850652999</v>
      </c>
      <c r="BM26" s="59"/>
      <c r="BN26" s="77">
        <v>3.9877792767674024E-2</v>
      </c>
      <c r="BO26" s="72"/>
      <c r="BP26" s="77">
        <v>3.3896123852522921E-2</v>
      </c>
      <c r="BQ26" s="57"/>
      <c r="BR26" s="4"/>
      <c r="BT26" s="73"/>
    </row>
    <row r="27" spans="1:72" ht="11.5" customHeight="1" x14ac:dyDescent="0.25">
      <c r="A27" s="61">
        <f>+A17</f>
        <v>20.5426</v>
      </c>
      <c r="B27" s="62">
        <f>+B17</f>
        <v>3.1359999999999999E-2</v>
      </c>
      <c r="D27" s="58"/>
      <c r="E27" s="63" t="s">
        <v>44</v>
      </c>
      <c r="F27" s="63" t="s">
        <v>35</v>
      </c>
      <c r="G27" s="64">
        <v>4.01</v>
      </c>
      <c r="H27" s="65">
        <v>99.309451622338557</v>
      </c>
      <c r="I27" s="65"/>
      <c r="J27" s="66"/>
      <c r="K27" s="66"/>
      <c r="L27" s="66"/>
      <c r="M27" s="66"/>
      <c r="N27" s="66">
        <v>0.26354344235115734</v>
      </c>
      <c r="O27" s="66">
        <v>0.25389590572540344</v>
      </c>
      <c r="P27" s="66">
        <v>-4.2615277219386079E-2</v>
      </c>
      <c r="Q27" s="66">
        <v>-5.2405822319359419E-2</v>
      </c>
      <c r="R27" s="66">
        <v>0.13710825606809152</v>
      </c>
      <c r="S27" s="66">
        <v>0.19804525876502108</v>
      </c>
      <c r="T27" s="59"/>
      <c r="U27" s="66" t="s">
        <v>41</v>
      </c>
      <c r="V27" s="66" t="s">
        <v>41</v>
      </c>
      <c r="W27" s="66" t="s">
        <v>41</v>
      </c>
      <c r="X27" s="66" t="s">
        <v>41</v>
      </c>
      <c r="Y27" s="66" t="s">
        <v>41</v>
      </c>
      <c r="Z27" s="66" t="s">
        <v>41</v>
      </c>
      <c r="AA27" s="66" t="s">
        <v>41</v>
      </c>
      <c r="AB27" s="66" t="s">
        <v>41</v>
      </c>
      <c r="AC27" s="66" t="s">
        <v>41</v>
      </c>
      <c r="AD27" s="66" t="s">
        <v>41</v>
      </c>
      <c r="AE27" s="66" t="s">
        <v>41</v>
      </c>
      <c r="AF27" s="59"/>
      <c r="AG27" s="67">
        <v>0.51922498472529022</v>
      </c>
      <c r="AH27" s="67">
        <v>0.51614417865819462</v>
      </c>
      <c r="AI27" s="67">
        <v>0.47511664937634202</v>
      </c>
      <c r="AJ27" s="67">
        <v>0.3688469966848345</v>
      </c>
      <c r="AK27" s="67">
        <v>0.33697421330914934</v>
      </c>
      <c r="AL27" s="67">
        <v>0.32646419026292378</v>
      </c>
      <c r="AM27" s="68">
        <v>0.40618102388515326</v>
      </c>
      <c r="AN27" s="68">
        <v>0.41953318988474408</v>
      </c>
      <c r="AO27" s="68">
        <v>0.41953318988474408</v>
      </c>
      <c r="AP27" s="68">
        <v>0.41953318988474408</v>
      </c>
      <c r="AQ27" s="59"/>
      <c r="AR27" s="66">
        <v>0.12193324876983222</v>
      </c>
      <c r="AS27" s="66">
        <v>0.14441871467343945</v>
      </c>
      <c r="AT27" s="66">
        <v>0.23941811799117999</v>
      </c>
      <c r="AU27" s="66">
        <v>8.7479138411639207E-2</v>
      </c>
      <c r="AV27" s="66">
        <v>9.802245001297441E-2</v>
      </c>
      <c r="AW27" s="66">
        <v>0.11246534120975218</v>
      </c>
      <c r="AX27" s="66">
        <v>1.1147105912815054E-2</v>
      </c>
      <c r="AY27" s="66">
        <v>3.8530812416400178E-3</v>
      </c>
      <c r="AZ27" s="66">
        <v>8.944652882378612E-2</v>
      </c>
      <c r="BA27" s="66">
        <v>0.11696853769264338</v>
      </c>
      <c r="BB27" s="59"/>
      <c r="BC27" s="66">
        <v>0</v>
      </c>
      <c r="BD27" s="66">
        <v>0</v>
      </c>
      <c r="BE27" s="66">
        <v>0.356526619961333</v>
      </c>
      <c r="BF27" s="66">
        <v>0.12732156334263056</v>
      </c>
      <c r="BG27" s="66">
        <v>0.1374762685733904</v>
      </c>
      <c r="BH27" s="85">
        <v>0.15442688671423849</v>
      </c>
      <c r="BI27" s="85">
        <v>-5.3837342094885818E-2</v>
      </c>
      <c r="BJ27" s="85">
        <v>-5.9172319068043128E-2</v>
      </c>
      <c r="BK27" s="85">
        <v>0.11467503695357195</v>
      </c>
      <c r="BL27" s="85">
        <v>0.17201255543035793</v>
      </c>
      <c r="BM27" s="59"/>
      <c r="BN27" s="66">
        <v>4.9446528823786119E-2</v>
      </c>
      <c r="BO27" s="72"/>
      <c r="BP27" s="66">
        <v>4.20295495002182E-2</v>
      </c>
      <c r="BQ27" s="58"/>
      <c r="BR27" s="4"/>
      <c r="BS27" s="4"/>
      <c r="BT27" s="73"/>
    </row>
    <row r="28" spans="1:72" ht="11.5" customHeight="1" x14ac:dyDescent="0.25">
      <c r="A28" s="61"/>
      <c r="B28" s="62"/>
      <c r="D28" s="83"/>
      <c r="E28" s="74" t="s">
        <v>45</v>
      </c>
      <c r="F28" s="74" t="s">
        <v>35</v>
      </c>
      <c r="G28" s="75">
        <v>14.5</v>
      </c>
      <c r="H28" s="76">
        <v>816.00142349239002</v>
      </c>
      <c r="I28" s="76"/>
      <c r="J28" s="77"/>
      <c r="K28" s="77"/>
      <c r="L28" s="77"/>
      <c r="M28" s="77"/>
      <c r="N28" s="77"/>
      <c r="O28" s="77">
        <v>4.3892789419901407E-2</v>
      </c>
      <c r="P28" s="77">
        <v>-6.3691327586728616E-2</v>
      </c>
      <c r="Q28" s="77">
        <v>3.0008926692358971E-2</v>
      </c>
      <c r="R28" s="77">
        <v>5.1145495407179296E-2</v>
      </c>
      <c r="S28" s="77">
        <v>5.80940829803488E-2</v>
      </c>
      <c r="T28" s="59"/>
      <c r="U28" s="77"/>
      <c r="V28" s="77"/>
      <c r="W28" s="77"/>
      <c r="X28" s="77"/>
      <c r="Y28" s="77"/>
      <c r="Z28" s="77"/>
      <c r="AA28" s="77" t="s">
        <v>41</v>
      </c>
      <c r="AB28" s="77" t="s">
        <v>41</v>
      </c>
      <c r="AC28" s="77" t="s">
        <v>41</v>
      </c>
      <c r="AD28" s="77" t="s">
        <v>41</v>
      </c>
      <c r="AE28" s="77" t="s">
        <v>41</v>
      </c>
      <c r="AF28" s="59"/>
      <c r="AG28" s="78"/>
      <c r="AH28" s="78"/>
      <c r="AI28" s="78"/>
      <c r="AJ28" s="78"/>
      <c r="AK28" s="78"/>
      <c r="AL28" s="78">
        <v>0.97331828048474534</v>
      </c>
      <c r="AM28" s="79">
        <v>1.0033963993691974</v>
      </c>
      <c r="AN28" s="79">
        <v>1.001431059663457</v>
      </c>
      <c r="AO28" s="79">
        <v>0.99723153607980508</v>
      </c>
      <c r="AP28" s="79">
        <v>0.99723153607980508</v>
      </c>
      <c r="AQ28" s="59"/>
      <c r="AR28" s="77"/>
      <c r="AS28" s="77"/>
      <c r="AT28" s="77"/>
      <c r="AU28" s="77"/>
      <c r="AV28" s="77"/>
      <c r="AW28" s="77">
        <v>6.8180147748053921E-2</v>
      </c>
      <c r="AX28" s="77">
        <v>-2.203794803856501E-2</v>
      </c>
      <c r="AY28" s="77">
        <v>3.0547571869015772E-2</v>
      </c>
      <c r="AZ28" s="77">
        <v>5.4040583884191425E-2</v>
      </c>
      <c r="BA28" s="77">
        <v>5.9153419909201511E-2</v>
      </c>
      <c r="BB28" s="59"/>
      <c r="BC28" s="77"/>
      <c r="BD28" s="77"/>
      <c r="BE28" s="77"/>
      <c r="BF28" s="77"/>
      <c r="BG28" s="77"/>
      <c r="BH28" s="84">
        <v>8.3062570886823617E-2</v>
      </c>
      <c r="BI28" s="84">
        <v>2.3630121663373572E-2</v>
      </c>
      <c r="BJ28" s="84">
        <v>8.4720740989057228E-2</v>
      </c>
      <c r="BK28" s="84">
        <v>8.1060875826287113E-2</v>
      </c>
      <c r="BL28" s="84">
        <v>8.8730129863802257E-2</v>
      </c>
      <c r="BM28" s="59"/>
      <c r="BN28" s="77">
        <v>1.4040583884191424E-2</v>
      </c>
      <c r="BO28" s="72"/>
      <c r="BP28" s="77">
        <v>1.193449630156271E-2</v>
      </c>
      <c r="BQ28" s="83"/>
      <c r="BR28" s="4"/>
      <c r="BS28" s="4"/>
      <c r="BT28" s="73"/>
    </row>
    <row r="29" spans="1:72" x14ac:dyDescent="0.25">
      <c r="D29" s="107"/>
      <c r="E29" s="108" t="s">
        <v>37</v>
      </c>
      <c r="F29" s="108"/>
      <c r="G29" s="109"/>
      <c r="H29" s="90">
        <v>1976.8102615308585</v>
      </c>
      <c r="I29" s="110"/>
      <c r="J29" s="98">
        <v>0.25299630522494654</v>
      </c>
      <c r="K29" s="98">
        <v>0.3928191421534501</v>
      </c>
      <c r="L29" s="98">
        <v>-2.6153453316141935</v>
      </c>
      <c r="M29" s="98">
        <v>0.21944467820677638</v>
      </c>
      <c r="N29" s="98">
        <v>0.28919378252113753</v>
      </c>
      <c r="O29" s="98">
        <v>0.20931674460976701</v>
      </c>
      <c r="P29" s="98">
        <v>4.4389134273179462E-2</v>
      </c>
      <c r="Q29" s="98">
        <v>6.6130345960800946E-2</v>
      </c>
      <c r="R29" s="98">
        <v>0.14822015862170879</v>
      </c>
      <c r="S29" s="98">
        <v>0.18946672807160866</v>
      </c>
      <c r="T29" s="92"/>
      <c r="U29" s="98">
        <v>1.1721709972138105E-2</v>
      </c>
      <c r="V29" s="98">
        <v>1.8814049434942588E-2</v>
      </c>
      <c r="W29" s="98">
        <v>1.0843692144935201E-2</v>
      </c>
      <c r="X29" s="98">
        <v>2.3986277997402165E-2</v>
      </c>
      <c r="Y29" s="98">
        <v>3.3633155581798649E-2</v>
      </c>
      <c r="Z29" s="98">
        <v>4.1876483003461626E-2</v>
      </c>
      <c r="AA29" s="98">
        <v>4.6633328856492011E-2</v>
      </c>
      <c r="AB29" s="98">
        <v>4.9524855143626284E-2</v>
      </c>
      <c r="AC29" s="98">
        <v>4.2753148714934922E-2</v>
      </c>
      <c r="AD29" s="98">
        <v>4.091497045154751E-2</v>
      </c>
      <c r="AE29" s="98">
        <v>5.3652212442550105E-2</v>
      </c>
      <c r="AF29" s="92"/>
      <c r="AG29" s="98" t="e">
        <v>#DIV/0!</v>
      </c>
      <c r="AH29" s="98">
        <v>0.80501937674735036</v>
      </c>
      <c r="AI29" s="98">
        <v>0.66638383166548576</v>
      </c>
      <c r="AJ29" s="98">
        <v>0.60805503794190519</v>
      </c>
      <c r="AK29" s="98">
        <v>0.58733572035380432</v>
      </c>
      <c r="AL29" s="98">
        <v>0.53537243190295414</v>
      </c>
      <c r="AM29" s="98">
        <v>0.55162750447803788</v>
      </c>
      <c r="AN29" s="98">
        <v>0.53637175218591637</v>
      </c>
      <c r="AO29" s="98">
        <v>0.53128738616819415</v>
      </c>
      <c r="AP29" s="98">
        <v>0.53028878559192161</v>
      </c>
      <c r="AQ29" s="98"/>
      <c r="AR29" s="98" t="e">
        <v>#DIV/0!</v>
      </c>
      <c r="AS29" s="98">
        <v>0.15011362343367168</v>
      </c>
      <c r="AT29" s="98">
        <v>0.15373542490327224</v>
      </c>
      <c r="AU29" s="98">
        <v>0.1126805308062528</v>
      </c>
      <c r="AV29" s="98">
        <v>0.11894817320415545</v>
      </c>
      <c r="AW29" s="98">
        <v>0.11536801163580782</v>
      </c>
      <c r="AX29" s="98">
        <v>6.6644802814799425E-2</v>
      </c>
      <c r="AY29" s="98">
        <v>6.5256699662164713E-2</v>
      </c>
      <c r="AZ29" s="98">
        <v>9.2851431051320904E-2</v>
      </c>
      <c r="BA29" s="98">
        <v>0.10744067899607387</v>
      </c>
      <c r="BB29" s="98"/>
      <c r="BC29" s="98">
        <v>6.1403927736107845E-2</v>
      </c>
      <c r="BD29" s="98">
        <v>6.7371986200375336E-2</v>
      </c>
      <c r="BE29" s="98">
        <v>0.15028162813902471</v>
      </c>
      <c r="BF29" s="98">
        <v>8.8794641763032395E-2</v>
      </c>
      <c r="BG29" s="98">
        <v>0.10238972867039843</v>
      </c>
      <c r="BH29" s="111">
        <v>0.11016943856785903</v>
      </c>
      <c r="BI29" s="111">
        <v>5.4614521321738635E-2</v>
      </c>
      <c r="BJ29" s="111">
        <v>4.8202360317022512E-2</v>
      </c>
      <c r="BK29" s="111">
        <v>9.5191972334167152E-2</v>
      </c>
      <c r="BL29" s="111">
        <v>0.11837659786068154</v>
      </c>
      <c r="BM29" s="98"/>
      <c r="BN29" s="98">
        <v>5.285143105132091E-2</v>
      </c>
      <c r="BO29" s="98"/>
      <c r="BP29" s="98">
        <v>4.4923716393622769E-2</v>
      </c>
      <c r="BQ29" s="112"/>
    </row>
    <row r="30" spans="1:72" ht="8.15" customHeight="1" x14ac:dyDescent="0.25">
      <c r="A30" s="61"/>
      <c r="B30" s="86"/>
      <c r="D30" s="60"/>
      <c r="E30" s="100"/>
      <c r="F30" s="100"/>
      <c r="G30" s="101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57"/>
      <c r="U30" s="102"/>
      <c r="V30" s="102"/>
      <c r="W30" s="103"/>
      <c r="X30" s="102"/>
      <c r="Y30" s="102"/>
      <c r="Z30" s="102"/>
      <c r="AA30" s="102"/>
      <c r="AB30" s="102"/>
      <c r="AC30" s="102"/>
      <c r="AD30" s="102"/>
      <c r="AE30" s="102"/>
      <c r="AF30" s="57"/>
      <c r="AG30" s="60"/>
      <c r="AH30" s="60"/>
      <c r="AI30" s="60"/>
      <c r="AJ30" s="60"/>
      <c r="AK30" s="60"/>
      <c r="AL30" s="60"/>
      <c r="AM30" s="104"/>
      <c r="AN30" s="105"/>
      <c r="AO30" s="105"/>
      <c r="AP30" s="105"/>
      <c r="AQ30" s="57"/>
      <c r="AR30" s="60"/>
      <c r="AS30" s="60"/>
      <c r="AT30" s="60"/>
      <c r="AU30" s="60"/>
      <c r="AV30" s="60"/>
      <c r="AW30" s="60"/>
      <c r="AX30" s="105"/>
      <c r="AY30" s="60"/>
      <c r="AZ30" s="60"/>
      <c r="BA30" s="60"/>
      <c r="BB30" s="57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57"/>
      <c r="BN30" s="60"/>
      <c r="BO30" s="60"/>
      <c r="BP30" s="60"/>
      <c r="BQ30" s="60"/>
    </row>
    <row r="31" spans="1:72" x14ac:dyDescent="0.25">
      <c r="D31" s="60"/>
      <c r="E31" s="58" t="s">
        <v>46</v>
      </c>
      <c r="F31" s="58"/>
      <c r="G31" s="101"/>
      <c r="H31" s="60"/>
      <c r="I31" s="60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4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5"/>
      <c r="AN31" s="114"/>
      <c r="AO31" s="114"/>
      <c r="AP31" s="114"/>
      <c r="AQ31" s="113"/>
      <c r="AR31" s="113"/>
      <c r="AS31" s="113"/>
      <c r="AT31" s="113"/>
      <c r="AU31" s="113"/>
      <c r="AV31" s="113"/>
      <c r="AW31" s="113"/>
      <c r="AX31" s="114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6"/>
      <c r="BP31" s="113"/>
      <c r="BQ31" s="113"/>
    </row>
    <row r="32" spans="1:72" ht="11.25" customHeight="1" x14ac:dyDescent="0.25">
      <c r="A32" s="117">
        <f>+[1]Bloomberg!D9</f>
        <v>5.2686999999999999</v>
      </c>
      <c r="B32" s="118">
        <f>+[1]Bloomberg!D17/100</f>
        <v>5.5746999999999998E-2</v>
      </c>
      <c r="D32" s="57"/>
      <c r="E32" s="74" t="s">
        <v>47</v>
      </c>
      <c r="F32" s="74" t="s">
        <v>29</v>
      </c>
      <c r="G32" s="75">
        <v>8.4700000000000006</v>
      </c>
      <c r="H32" s="76">
        <v>1473.3595620377469</v>
      </c>
      <c r="I32" s="76"/>
      <c r="J32" s="77">
        <v>7.9506964377614592E-2</v>
      </c>
      <c r="K32" s="77">
        <v>7.2556011225061445E-2</v>
      </c>
      <c r="L32" s="77">
        <v>3.9798211550407331E-2</v>
      </c>
      <c r="M32" s="77">
        <v>5.9942597596195871E-2</v>
      </c>
      <c r="N32" s="77">
        <v>7.7520768966060472E-2</v>
      </c>
      <c r="O32" s="77">
        <v>9.603710694379558E-2</v>
      </c>
      <c r="P32" s="77">
        <v>2.9294910386889216E-2</v>
      </c>
      <c r="Q32" s="77">
        <v>5.1072153815426839E-2</v>
      </c>
      <c r="R32" s="77">
        <v>7.1480932032508007E-2</v>
      </c>
      <c r="S32" s="77">
        <v>8.0435691242460888E-2</v>
      </c>
      <c r="T32" s="59"/>
      <c r="U32" s="77">
        <v>4.859855915402219E-2</v>
      </c>
      <c r="V32" s="77">
        <v>1.8139002806265361E-2</v>
      </c>
      <c r="W32" s="77">
        <v>0</v>
      </c>
      <c r="X32" s="77">
        <v>0</v>
      </c>
      <c r="Y32" s="77">
        <v>0</v>
      </c>
      <c r="Z32" s="77">
        <v>1.109494101986149E-2</v>
      </c>
      <c r="AA32" s="77">
        <v>0.10522077974811468</v>
      </c>
      <c r="AB32" s="77">
        <v>0</v>
      </c>
      <c r="AC32" s="77">
        <v>1.6346701588881175E-2</v>
      </c>
      <c r="AD32" s="77">
        <v>2.6686821927947996E-2</v>
      </c>
      <c r="AE32" s="77">
        <v>4.4298172649265666E-2</v>
      </c>
      <c r="AF32" s="59"/>
      <c r="AG32" s="78" t="s">
        <v>41</v>
      </c>
      <c r="AH32" s="78" t="s">
        <v>41</v>
      </c>
      <c r="AI32" s="78" t="s">
        <v>41</v>
      </c>
      <c r="AJ32" s="78" t="s">
        <v>41</v>
      </c>
      <c r="AK32" s="78" t="s">
        <v>41</v>
      </c>
      <c r="AL32" s="78"/>
      <c r="AM32" s="79"/>
      <c r="AN32" s="79"/>
      <c r="AO32" s="79"/>
      <c r="AP32" s="79"/>
      <c r="AQ32" s="59"/>
      <c r="AR32" s="77">
        <v>8.7869344151600734E-2</v>
      </c>
      <c r="AS32" s="77">
        <v>8.7562689049813056E-2</v>
      </c>
      <c r="AT32" s="77">
        <v>8.1075295664728153E-2</v>
      </c>
      <c r="AU32" s="77">
        <v>8.9222665331905204E-2</v>
      </c>
      <c r="AV32" s="77">
        <v>9.0172972119939923E-2</v>
      </c>
      <c r="AW32" s="77">
        <v>9.7576014942359901E-2</v>
      </c>
      <c r="AX32" s="77">
        <v>5.0237313956818644E-2</v>
      </c>
      <c r="AY32" s="77">
        <v>6.9982208960851028E-2</v>
      </c>
      <c r="AZ32" s="77">
        <v>9.7345388410589734E-2</v>
      </c>
      <c r="BA32" s="77">
        <v>0.10939787610223253</v>
      </c>
      <c r="BB32" s="59"/>
      <c r="BC32" s="77">
        <v>9.997796930205663E-2</v>
      </c>
      <c r="BD32" s="77">
        <v>9.9833843600826255E-2</v>
      </c>
      <c r="BE32" s="77">
        <v>8.9978334476626287E-2</v>
      </c>
      <c r="BF32" s="77">
        <v>0.10157616740698902</v>
      </c>
      <c r="BG32" s="77">
        <v>0.10516023430671757</v>
      </c>
      <c r="BH32" s="84">
        <v>0.11319515188011843</v>
      </c>
      <c r="BI32" s="84">
        <v>6.6863564657515487E-2</v>
      </c>
      <c r="BJ32" s="84">
        <v>8.8874091439715169E-2</v>
      </c>
      <c r="BK32" s="84">
        <v>0.11410700721654374</v>
      </c>
      <c r="BL32" s="84">
        <v>0.12755190643854225</v>
      </c>
      <c r="BM32" s="59"/>
      <c r="BN32" s="77">
        <v>3.9530388410589729E-2</v>
      </c>
      <c r="BO32" s="72"/>
      <c r="BP32" s="77">
        <v>3.3600830149001268E-2</v>
      </c>
      <c r="BQ32" s="57"/>
      <c r="BR32" s="4"/>
      <c r="BT32" s="4"/>
    </row>
    <row r="33" spans="1:72" ht="11.25" customHeight="1" x14ac:dyDescent="0.25">
      <c r="A33" s="61">
        <f t="shared" ref="A33:B38" si="1">+A32</f>
        <v>5.2686999999999999</v>
      </c>
      <c r="B33" s="62">
        <f t="shared" si="1"/>
        <v>5.5746999999999998E-2</v>
      </c>
      <c r="D33" s="58"/>
      <c r="E33" s="63" t="s">
        <v>48</v>
      </c>
      <c r="F33" s="63" t="s">
        <v>26</v>
      </c>
      <c r="G33" s="64">
        <v>23.54</v>
      </c>
      <c r="H33" s="65">
        <v>2889.4114990035009</v>
      </c>
      <c r="I33" s="65"/>
      <c r="J33" s="66">
        <v>3.5124997936109639E-2</v>
      </c>
      <c r="K33" s="66">
        <v>3.9119515238285572E-2</v>
      </c>
      <c r="L33" s="66">
        <v>3.4698748920578164E-2</v>
      </c>
      <c r="M33" s="66">
        <v>3.908291581181593E-2</v>
      </c>
      <c r="N33" s="66">
        <v>4.7972142812960569E-2</v>
      </c>
      <c r="O33" s="66">
        <v>4.9126708972843353E-2</v>
      </c>
      <c r="P33" s="66">
        <v>4.1804994924736258E-2</v>
      </c>
      <c r="Q33" s="66">
        <v>4.4361756824835279E-2</v>
      </c>
      <c r="R33" s="66">
        <v>5.1397304928000487E-2</v>
      </c>
      <c r="S33" s="66">
        <v>5.9550757711487295E-2</v>
      </c>
      <c r="T33" s="59"/>
      <c r="U33" s="66">
        <v>1.3174557723004418E-2</v>
      </c>
      <c r="V33" s="66">
        <v>1.6929448081255918E-2</v>
      </c>
      <c r="W33" s="66">
        <v>0</v>
      </c>
      <c r="X33" s="66">
        <v>7.1410832296124093E-3</v>
      </c>
      <c r="Y33" s="66">
        <v>1.7053712121602314E-2</v>
      </c>
      <c r="Z33" s="66">
        <v>1.8448231581907493E-2</v>
      </c>
      <c r="AA33" s="66">
        <v>1.9834721469053775E-2</v>
      </c>
      <c r="AB33" s="66">
        <v>1.9229200888735396E-2</v>
      </c>
      <c r="AC33" s="66">
        <v>2.0717493103747181E-2</v>
      </c>
      <c r="AD33" s="66">
        <v>2.5980348448926719E-2</v>
      </c>
      <c r="AE33" s="66">
        <v>2.8602985131220744E-2</v>
      </c>
      <c r="AF33" s="59"/>
      <c r="AG33" s="67" t="s">
        <v>41</v>
      </c>
      <c r="AH33" s="67" t="s">
        <v>41</v>
      </c>
      <c r="AI33" s="67" t="s">
        <v>41</v>
      </c>
      <c r="AJ33" s="67" t="s">
        <v>41</v>
      </c>
      <c r="AK33" s="67" t="s">
        <v>41</v>
      </c>
      <c r="AL33" s="67"/>
      <c r="AM33" s="68"/>
      <c r="AN33" s="68"/>
      <c r="AO33" s="68"/>
      <c r="AP33" s="68"/>
      <c r="AQ33" s="59"/>
      <c r="AR33" s="66">
        <v>4.9055991034753471E-2</v>
      </c>
      <c r="AS33" s="66">
        <v>4.9698626639143047E-2</v>
      </c>
      <c r="AT33" s="66">
        <v>4.9210123274481793E-2</v>
      </c>
      <c r="AU33" s="66">
        <v>5.1950854897172057E-2</v>
      </c>
      <c r="AV33" s="66">
        <v>5.9312908814457874E-2</v>
      </c>
      <c r="AW33" s="66">
        <v>5.7609381382132743E-2</v>
      </c>
      <c r="AX33" s="66">
        <v>8.102283781792062E-2</v>
      </c>
      <c r="AY33" s="66">
        <v>4.9999771693805671E-2</v>
      </c>
      <c r="AZ33" s="66">
        <v>7.0548751020612477E-2</v>
      </c>
      <c r="BA33" s="66">
        <v>7.8585116645815328E-2</v>
      </c>
      <c r="BB33" s="59"/>
      <c r="BC33" s="66">
        <v>5.1689905370601114E-2</v>
      </c>
      <c r="BD33" s="66">
        <v>5.9013899446306479E-2</v>
      </c>
      <c r="BE33" s="66">
        <v>5.7993156637224097E-2</v>
      </c>
      <c r="BF33" s="66">
        <v>6.2113829659536351E-2</v>
      </c>
      <c r="BG33" s="66">
        <v>6.9052168178344975E-2</v>
      </c>
      <c r="BH33" s="85">
        <v>7.3860025859567358E-2</v>
      </c>
      <c r="BI33" s="85">
        <v>6.0962929660763755E-2</v>
      </c>
      <c r="BJ33" s="85">
        <v>6.7252344516490911E-2</v>
      </c>
      <c r="BK33" s="85">
        <v>8.9473991760252516E-2</v>
      </c>
      <c r="BL33" s="85">
        <v>9.9759018634295746E-2</v>
      </c>
      <c r="BM33" s="59"/>
      <c r="BN33" s="66">
        <v>1.2733751020612472E-2</v>
      </c>
      <c r="BO33" s="72"/>
      <c r="BP33" s="66">
        <v>1.08236883675206E-2</v>
      </c>
      <c r="BQ33" s="58"/>
      <c r="BR33" s="4"/>
      <c r="BS33" s="4"/>
      <c r="BT33" s="4"/>
    </row>
    <row r="34" spans="1:72" ht="11.25" customHeight="1" x14ac:dyDescent="0.25">
      <c r="A34" s="61">
        <f t="shared" si="1"/>
        <v>5.2686999999999999</v>
      </c>
      <c r="B34" s="62">
        <f t="shared" si="1"/>
        <v>5.5746999999999998E-2</v>
      </c>
      <c r="D34" s="57"/>
      <c r="E34" s="74" t="s">
        <v>49</v>
      </c>
      <c r="F34" s="74" t="s">
        <v>29</v>
      </c>
      <c r="G34" s="75">
        <v>20.66</v>
      </c>
      <c r="H34" s="76">
        <v>1130.4341419544635</v>
      </c>
      <c r="I34" s="76"/>
      <c r="J34" s="77">
        <v>7.346732393274133E-2</v>
      </c>
      <c r="K34" s="77">
        <v>7.0190494789145699E-2</v>
      </c>
      <c r="L34" s="77">
        <v>7.4036174787287523E-2</v>
      </c>
      <c r="M34" s="77">
        <v>8.8357011702424118E-2</v>
      </c>
      <c r="N34" s="77">
        <v>0.1004759022661682</v>
      </c>
      <c r="O34" s="77">
        <v>0.10182179771157078</v>
      </c>
      <c r="P34" s="77">
        <v>9.1341989336077942E-2</v>
      </c>
      <c r="Q34" s="77">
        <v>6.3026250081379742E-2</v>
      </c>
      <c r="R34" s="77">
        <v>6.4650659984182707E-2</v>
      </c>
      <c r="S34" s="77">
        <v>7.5964239000964481E-2</v>
      </c>
      <c r="T34" s="59"/>
      <c r="U34" s="77">
        <v>1.9418909724096309E-2</v>
      </c>
      <c r="V34" s="77">
        <v>2.0968595566007945E-2</v>
      </c>
      <c r="W34" s="77">
        <v>0</v>
      </c>
      <c r="X34" s="77">
        <v>1.6458396117261579E-2</v>
      </c>
      <c r="Y34" s="77">
        <v>3.2922148818818019E-2</v>
      </c>
      <c r="Z34" s="77">
        <v>3.2942468742066869E-2</v>
      </c>
      <c r="AA34" s="77">
        <v>4.1177498919519176E-2</v>
      </c>
      <c r="AB34" s="77">
        <v>0</v>
      </c>
      <c r="AC34" s="77">
        <v>3.6348505338203857E-2</v>
      </c>
      <c r="AD34" s="77">
        <v>4.0017596737009713E-2</v>
      </c>
      <c r="AE34" s="77">
        <v>4.5702648030091331E-2</v>
      </c>
      <c r="AF34" s="59"/>
      <c r="AG34" s="78" t="s">
        <v>41</v>
      </c>
      <c r="AH34" s="78" t="s">
        <v>41</v>
      </c>
      <c r="AI34" s="78" t="s">
        <v>41</v>
      </c>
      <c r="AJ34" s="78" t="s">
        <v>41</v>
      </c>
      <c r="AK34" s="78" t="s">
        <v>41</v>
      </c>
      <c r="AL34" s="78"/>
      <c r="AM34" s="79"/>
      <c r="AN34" s="79"/>
      <c r="AO34" s="79"/>
      <c r="AP34" s="79"/>
      <c r="AQ34" s="59"/>
      <c r="AR34" s="77">
        <v>6.1025468595744217E-2</v>
      </c>
      <c r="AS34" s="77">
        <v>6.4134991174453551E-2</v>
      </c>
      <c r="AT34" s="77">
        <v>7.2947060169300026E-2</v>
      </c>
      <c r="AU34" s="77">
        <v>7.647943647939888E-2</v>
      </c>
      <c r="AV34" s="77">
        <v>7.9503317281646529E-2</v>
      </c>
      <c r="AW34" s="77">
        <v>8.2532487873882648E-2</v>
      </c>
      <c r="AX34" s="77">
        <v>6.8303922107979989E-2</v>
      </c>
      <c r="AY34" s="77">
        <v>7.9837048098913954E-2</v>
      </c>
      <c r="AZ34" s="77">
        <v>9.1540724986537675E-2</v>
      </c>
      <c r="BA34" s="77">
        <v>0.10265499031163755</v>
      </c>
      <c r="BB34" s="59"/>
      <c r="BC34" s="77">
        <v>7.1743531485861017E-2</v>
      </c>
      <c r="BD34" s="77">
        <v>7.1547991820191614E-2</v>
      </c>
      <c r="BE34" s="77">
        <v>8.1248787578687184E-2</v>
      </c>
      <c r="BF34" s="77">
        <v>8.8153148280750812E-2</v>
      </c>
      <c r="BG34" s="77">
        <v>9.1608774712527985E-2</v>
      </c>
      <c r="BH34" s="84">
        <v>9.6248369996358982E-2</v>
      </c>
      <c r="BI34" s="84">
        <v>0.10215569297503091</v>
      </c>
      <c r="BJ34" s="84">
        <v>0.11182649695328416</v>
      </c>
      <c r="BK34" s="84">
        <v>0.1114908314107917</v>
      </c>
      <c r="BL34" s="84">
        <v>0.12276969217531949</v>
      </c>
      <c r="BM34" s="59"/>
      <c r="BN34" s="77">
        <v>3.372572498653767E-2</v>
      </c>
      <c r="BO34" s="72"/>
      <c r="BP34" s="77">
        <v>2.8666866238557017E-2</v>
      </c>
      <c r="BQ34" s="57"/>
      <c r="BR34" s="4"/>
      <c r="BT34" s="4"/>
    </row>
    <row r="35" spans="1:72" ht="11.25" customHeight="1" x14ac:dyDescent="0.25">
      <c r="A35" s="61">
        <f t="shared" si="1"/>
        <v>5.2686999999999999</v>
      </c>
      <c r="B35" s="62">
        <f t="shared" si="1"/>
        <v>5.5746999999999998E-2</v>
      </c>
      <c r="D35" s="58"/>
      <c r="E35" s="63" t="s">
        <v>50</v>
      </c>
      <c r="F35" s="63" t="s">
        <v>26</v>
      </c>
      <c r="G35" s="64">
        <v>30</v>
      </c>
      <c r="H35" s="65">
        <v>1647.8227454473886</v>
      </c>
      <c r="I35" s="65"/>
      <c r="J35" s="66">
        <v>2.9049627439786219E-2</v>
      </c>
      <c r="K35" s="66">
        <v>3.2584492579506144E-2</v>
      </c>
      <c r="L35" s="66">
        <v>3.0301531702671792E-2</v>
      </c>
      <c r="M35" s="66">
        <v>4.2701917751783953E-2</v>
      </c>
      <c r="N35" s="66">
        <v>2.8381978940051771E-2</v>
      </c>
      <c r="O35" s="66">
        <v>5.6127923895356174E-2</v>
      </c>
      <c r="P35" s="66">
        <v>4.37341792922862E-2</v>
      </c>
      <c r="Q35" s="66">
        <v>5.7137273525003821E-2</v>
      </c>
      <c r="R35" s="66">
        <v>6.1939779932543466E-2</v>
      </c>
      <c r="S35" s="66">
        <v>6.7405882974315864E-2</v>
      </c>
      <c r="T35" s="59"/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2.0047626509357881E-2</v>
      </c>
      <c r="AC35" s="66">
        <v>3.0043391466774576E-2</v>
      </c>
      <c r="AD35" s="66">
        <v>3.8422456577372983E-2</v>
      </c>
      <c r="AE35" s="66">
        <v>3.2622951813775565E-2</v>
      </c>
      <c r="AF35" s="59"/>
      <c r="AG35" s="67" t="s">
        <v>41</v>
      </c>
      <c r="AH35" s="67" t="s">
        <v>41</v>
      </c>
      <c r="AI35" s="67" t="s">
        <v>41</v>
      </c>
      <c r="AJ35" s="67" t="s">
        <v>41</v>
      </c>
      <c r="AK35" s="67" t="s">
        <v>41</v>
      </c>
      <c r="AL35" s="67"/>
      <c r="AM35" s="68"/>
      <c r="AN35" s="68"/>
      <c r="AO35" s="68"/>
      <c r="AP35" s="68"/>
      <c r="AQ35" s="59"/>
      <c r="AR35" s="66">
        <v>5.8470532499917377E-2</v>
      </c>
      <c r="AS35" s="66">
        <v>6.1971766995682472E-2</v>
      </c>
      <c r="AT35" s="66">
        <v>6.0303020950567721E-2</v>
      </c>
      <c r="AU35" s="66">
        <v>6.3369567684045322E-2</v>
      </c>
      <c r="AV35" s="66">
        <v>6.1873008469813938E-2</v>
      </c>
      <c r="AW35" s="66">
        <v>7.6784173198214678E-2</v>
      </c>
      <c r="AX35" s="66">
        <v>5.9347867917137996E-2</v>
      </c>
      <c r="AY35" s="66">
        <v>7.1035598329780653E-2</v>
      </c>
      <c r="AZ35" s="66">
        <v>8.2655003970083352E-2</v>
      </c>
      <c r="BA35" s="66">
        <v>9.1944472201769892E-2</v>
      </c>
      <c r="BB35" s="59"/>
      <c r="BC35" s="66">
        <v>7.4434246162325648E-2</v>
      </c>
      <c r="BD35" s="66">
        <v>6.7306370423049211E-2</v>
      </c>
      <c r="BE35" s="66">
        <v>7.0725863251094423E-2</v>
      </c>
      <c r="BF35" s="66">
        <v>7.3721966345106901E-2</v>
      </c>
      <c r="BG35" s="66">
        <v>7.1309831201419108E-2</v>
      </c>
      <c r="BH35" s="85">
        <v>8.8164367403719621E-2</v>
      </c>
      <c r="BI35" s="85">
        <v>6.7449624564325392E-2</v>
      </c>
      <c r="BJ35" s="85">
        <v>7.8831518019420038E-2</v>
      </c>
      <c r="BK35" s="85">
        <v>9.4128859942532686E-2</v>
      </c>
      <c r="BL35" s="85">
        <v>0.10284975814105198</v>
      </c>
      <c r="BM35" s="59"/>
      <c r="BN35" s="66">
        <v>2.4840003970083346E-2</v>
      </c>
      <c r="BO35" s="72"/>
      <c r="BP35" s="66">
        <v>2.1114003374570842E-2</v>
      </c>
      <c r="BQ35" s="58"/>
      <c r="BR35" s="4"/>
      <c r="BS35" s="4"/>
      <c r="BT35" s="4"/>
    </row>
    <row r="36" spans="1:72" ht="11.25" customHeight="1" x14ac:dyDescent="0.25">
      <c r="A36" s="117">
        <f>+[1]Bloomberg!D10</f>
        <v>803.16</v>
      </c>
      <c r="B36" s="118">
        <f>+[1]Bloomberg!D18/100</f>
        <v>0.05</v>
      </c>
      <c r="D36" s="57"/>
      <c r="E36" s="74" t="s">
        <v>51</v>
      </c>
      <c r="F36" s="74" t="s">
        <v>26</v>
      </c>
      <c r="G36" s="76">
        <v>737.6</v>
      </c>
      <c r="H36" s="76">
        <v>0.70674296209894427</v>
      </c>
      <c r="I36" s="76"/>
      <c r="J36" s="77">
        <v>9.1636929431453962E-2</v>
      </c>
      <c r="K36" s="77">
        <v>0.10204117857504112</v>
      </c>
      <c r="L36" s="77">
        <v>9.4663179763730385E-2</v>
      </c>
      <c r="M36" s="77">
        <v>0.11389383727474112</v>
      </c>
      <c r="N36" s="77">
        <v>0.13208653489594677</v>
      </c>
      <c r="O36" s="77">
        <v>0.14964701716487733</v>
      </c>
      <c r="P36" s="77">
        <v>3.5394779387296092E-2</v>
      </c>
      <c r="Q36" s="77">
        <v>8.3220220583424681E-2</v>
      </c>
      <c r="R36" s="77">
        <v>8.6271490248261848E-2</v>
      </c>
      <c r="S36" s="77">
        <v>9.5387237677198408E-2</v>
      </c>
      <c r="T36" s="59"/>
      <c r="U36" s="77">
        <v>2.290923235786349E-2</v>
      </c>
      <c r="V36" s="77">
        <v>2.5510294643760281E-2</v>
      </c>
      <c r="W36" s="77">
        <v>0</v>
      </c>
      <c r="X36" s="77">
        <v>2.3665794940932596E-2</v>
      </c>
      <c r="Y36" s="77">
        <v>2.8473459318685279E-2</v>
      </c>
      <c r="Z36" s="77">
        <v>3.3021633723986692E-2</v>
      </c>
      <c r="AA36" s="77">
        <v>7.4823508582438664E-2</v>
      </c>
      <c r="AB36" s="77">
        <v>8.8486948468240231E-3</v>
      </c>
      <c r="AC36" s="77">
        <v>2.1475592305376004E-2</v>
      </c>
      <c r="AD36" s="77">
        <v>2.9420793549132008E-2</v>
      </c>
      <c r="AE36" s="77">
        <v>6.485152383050348E-2</v>
      </c>
      <c r="AF36" s="59"/>
      <c r="AG36" s="78" t="s">
        <v>41</v>
      </c>
      <c r="AH36" s="78" t="s">
        <v>41</v>
      </c>
      <c r="AI36" s="78" t="s">
        <v>41</v>
      </c>
      <c r="AJ36" s="78" t="s">
        <v>41</v>
      </c>
      <c r="AK36" s="78" t="s">
        <v>41</v>
      </c>
      <c r="AL36" s="78"/>
      <c r="AM36" s="79"/>
      <c r="AN36" s="79"/>
      <c r="AO36" s="79"/>
      <c r="AP36" s="79"/>
      <c r="AQ36" s="59"/>
      <c r="AR36" s="77">
        <v>7.6756805588175242E-2</v>
      </c>
      <c r="AS36" s="77">
        <v>7.6675005082277717E-2</v>
      </c>
      <c r="AT36" s="77">
        <v>7.9847706539776422E-2</v>
      </c>
      <c r="AU36" s="77">
        <v>8.7091699045922996E-2</v>
      </c>
      <c r="AV36" s="77">
        <v>9.4059157614264255E-2</v>
      </c>
      <c r="AW36" s="77">
        <v>0.10050162527829586</v>
      </c>
      <c r="AX36" s="77">
        <v>4.2070918104600355E-2</v>
      </c>
      <c r="AY36" s="77">
        <v>6.9636505633232537E-2</v>
      </c>
      <c r="AZ36" s="77">
        <v>7.1543384587053158E-2</v>
      </c>
      <c r="BA36" s="77">
        <v>7.4889022688719317E-2</v>
      </c>
      <c r="BB36" s="59"/>
      <c r="BC36" s="77">
        <v>9.2950987491165357E-2</v>
      </c>
      <c r="BD36" s="77">
        <v>9.289835119467435E-2</v>
      </c>
      <c r="BE36" s="77">
        <v>9.6104338953559035E-2</v>
      </c>
      <c r="BF36" s="77">
        <v>0.1062468718325372</v>
      </c>
      <c r="BG36" s="77">
        <v>0.1096271819669581</v>
      </c>
      <c r="BH36" s="84">
        <v>0.11536986880540571</v>
      </c>
      <c r="BI36" s="84">
        <v>6.3734370777763491E-2</v>
      </c>
      <c r="BJ36" s="84">
        <v>8.3125950152537237E-2</v>
      </c>
      <c r="BK36" s="84">
        <v>8.9529762788456022E-2</v>
      </c>
      <c r="BL36" s="84">
        <v>9.2930392180954377E-2</v>
      </c>
      <c r="BM36" s="59"/>
      <c r="BN36" s="77">
        <v>1.3543384587053162E-2</v>
      </c>
      <c r="BO36" s="72"/>
      <c r="BP36" s="77">
        <v>1.1511876898995186E-2</v>
      </c>
      <c r="BQ36" s="57"/>
      <c r="BR36" s="4"/>
      <c r="BT36" s="4"/>
    </row>
    <row r="37" spans="1:72" ht="11.25" customHeight="1" x14ac:dyDescent="0.25">
      <c r="A37" s="61">
        <f t="shared" si="1"/>
        <v>803.16</v>
      </c>
      <c r="B37" s="62">
        <f t="shared" si="1"/>
        <v>0.05</v>
      </c>
      <c r="D37" s="58"/>
      <c r="E37" s="63" t="s">
        <v>52</v>
      </c>
      <c r="F37" s="63" t="s">
        <v>35</v>
      </c>
      <c r="G37" s="64">
        <v>729</v>
      </c>
      <c r="H37" s="65">
        <v>1.7177480434233781</v>
      </c>
      <c r="I37" s="65"/>
      <c r="J37" s="66">
        <v>0.10938943478626016</v>
      </c>
      <c r="K37" s="66">
        <v>0.12002743484224966</v>
      </c>
      <c r="L37" s="66">
        <v>5.6297416085775868E-2</v>
      </c>
      <c r="M37" s="66">
        <v>0.13655132835027015</v>
      </c>
      <c r="N37" s="66">
        <v>0.15131155342795555</v>
      </c>
      <c r="O37" s="66">
        <v>0.14431286918059405</v>
      </c>
      <c r="P37" s="66">
        <v>8.8710655730055793E-2</v>
      </c>
      <c r="Q37" s="66">
        <v>0.1306374401612497</v>
      </c>
      <c r="R37" s="66">
        <v>0.13520975056689341</v>
      </c>
      <c r="S37" s="66">
        <v>0.14197023809523809</v>
      </c>
      <c r="T37" s="59"/>
      <c r="U37" s="66">
        <v>2.5615184345343076E-2</v>
      </c>
      <c r="V37" s="66">
        <v>2.3795526441029086E-2</v>
      </c>
      <c r="W37" s="66">
        <v>8.4773662551440324E-2</v>
      </c>
      <c r="X37" s="66">
        <v>2.6455026455026454E-2</v>
      </c>
      <c r="Y37" s="66">
        <v>2.6175079085131996E-2</v>
      </c>
      <c r="Z37" s="66">
        <v>3.0374289633548893E-2</v>
      </c>
      <c r="AA37" s="66">
        <v>3.4643487024439402E-2</v>
      </c>
      <c r="AB37" s="66">
        <v>2.5895131715237534E-2</v>
      </c>
      <c r="AC37" s="66">
        <v>3.1494079113126738E-2</v>
      </c>
      <c r="AD37" s="66">
        <v>3.499342123680748E-2</v>
      </c>
      <c r="AE37" s="66">
        <v>3.7093026511015932E-2</v>
      </c>
      <c r="AF37" s="59"/>
      <c r="AG37" s="67" t="s">
        <v>41</v>
      </c>
      <c r="AH37" s="67" t="s">
        <v>41</v>
      </c>
      <c r="AI37" s="67" t="s">
        <v>41</v>
      </c>
      <c r="AJ37" s="67" t="s">
        <v>41</v>
      </c>
      <c r="AK37" s="67" t="s">
        <v>41</v>
      </c>
      <c r="AL37" s="67"/>
      <c r="AM37" s="68"/>
      <c r="AN37" s="68"/>
      <c r="AO37" s="68"/>
      <c r="AP37" s="68"/>
      <c r="AQ37" s="59"/>
      <c r="AR37" s="66">
        <v>8.1685506365881885E-2</v>
      </c>
      <c r="AS37" s="66">
        <v>8.5260054211595174E-2</v>
      </c>
      <c r="AT37" s="66">
        <v>4.6772632678753416E-2</v>
      </c>
      <c r="AU37" s="66">
        <v>9.3514531754574817E-2</v>
      </c>
      <c r="AV37" s="66">
        <v>0.10531562735650106</v>
      </c>
      <c r="AW37" s="66">
        <v>0.10043876101644195</v>
      </c>
      <c r="AX37" s="66">
        <v>6.6640607023350937E-2</v>
      </c>
      <c r="AY37" s="66">
        <v>9.1968362484093916E-2</v>
      </c>
      <c r="AZ37" s="66">
        <v>9.5025240364656829E-2</v>
      </c>
      <c r="BA37" s="66">
        <v>9.8106756969405823E-2</v>
      </c>
      <c r="BB37" s="59"/>
      <c r="BC37" s="66">
        <v>8.0532507904691381E-2</v>
      </c>
      <c r="BD37" s="66">
        <v>7.9745426427727792E-2</v>
      </c>
      <c r="BE37" s="66">
        <v>8.4998330007622011E-2</v>
      </c>
      <c r="BF37" s="66">
        <v>9.2211046824542536E-2</v>
      </c>
      <c r="BG37" s="66">
        <v>0.10050144212539888</v>
      </c>
      <c r="BH37" s="85">
        <v>9.6308253849169051E-2</v>
      </c>
      <c r="BI37" s="85">
        <v>9.8346390878015916E-2</v>
      </c>
      <c r="BJ37" s="85">
        <v>0.10178851455874646</v>
      </c>
      <c r="BK37" s="85">
        <v>0.1051717982254944</v>
      </c>
      <c r="BL37" s="85">
        <v>0.10858235147786703</v>
      </c>
      <c r="BM37" s="59"/>
      <c r="BN37" s="66">
        <v>3.7025240364656833E-2</v>
      </c>
      <c r="BO37" s="72"/>
      <c r="BP37" s="66">
        <v>3.1471454309958305E-2</v>
      </c>
      <c r="BQ37" s="58"/>
      <c r="BR37" s="4"/>
      <c r="BS37" s="4"/>
      <c r="BT37" s="4"/>
    </row>
    <row r="38" spans="1:72" ht="11.25" customHeight="1" x14ac:dyDescent="0.25">
      <c r="A38" s="61">
        <f t="shared" si="1"/>
        <v>803.16</v>
      </c>
      <c r="B38" s="62">
        <f t="shared" si="1"/>
        <v>0.05</v>
      </c>
      <c r="D38" s="57"/>
      <c r="E38" s="74" t="s">
        <v>53</v>
      </c>
      <c r="F38" s="74" t="s">
        <v>35</v>
      </c>
      <c r="G38" s="76">
        <v>844</v>
      </c>
      <c r="H38" s="76">
        <v>1.7307981389980884</v>
      </c>
      <c r="I38" s="76"/>
      <c r="J38" s="77">
        <v>0</v>
      </c>
      <c r="K38" s="77">
        <v>0</v>
      </c>
      <c r="L38" s="77">
        <v>0</v>
      </c>
      <c r="M38" s="77">
        <v>0</v>
      </c>
      <c r="N38" s="77">
        <v>1.4143079257441509</v>
      </c>
      <c r="O38" s="77">
        <v>0.11294057242116248</v>
      </c>
      <c r="P38" s="77">
        <v>5.3576155100977726E-2</v>
      </c>
      <c r="Q38" s="77">
        <v>8.3350975956577478E-2</v>
      </c>
      <c r="R38" s="77">
        <v>8.6268260115057671E-2</v>
      </c>
      <c r="S38" s="77">
        <v>9.0581673120810557E-2</v>
      </c>
      <c r="T38" s="59"/>
      <c r="U38" s="77">
        <v>0</v>
      </c>
      <c r="V38" s="77">
        <v>0</v>
      </c>
      <c r="W38" s="77">
        <v>9.5686920398150938E-2</v>
      </c>
      <c r="X38" s="77">
        <v>0</v>
      </c>
      <c r="Y38" s="77">
        <v>0</v>
      </c>
      <c r="Z38" s="77">
        <v>0.10418871994572185</v>
      </c>
      <c r="AA38" s="77">
        <v>0.15888779791722579</v>
      </c>
      <c r="AB38" s="77">
        <v>6.5152679539391398E-2</v>
      </c>
      <c r="AC38" s="77">
        <v>0.11182922607507478</v>
      </c>
      <c r="AD38" s="77">
        <v>0.11460759194029403</v>
      </c>
      <c r="AE38" s="77">
        <v>0.11669136633920847</v>
      </c>
      <c r="AF38" s="59"/>
      <c r="AG38" s="78" t="s">
        <v>41</v>
      </c>
      <c r="AH38" s="78" t="s">
        <v>41</v>
      </c>
      <c r="AI38" s="78" t="s">
        <v>41</v>
      </c>
      <c r="AJ38" s="78" t="s">
        <v>41</v>
      </c>
      <c r="AK38" s="78" t="s">
        <v>41</v>
      </c>
      <c r="AL38" s="78"/>
      <c r="AM38" s="79"/>
      <c r="AN38" s="79"/>
      <c r="AO38" s="79"/>
      <c r="AP38" s="79"/>
      <c r="AQ38" s="59"/>
      <c r="AR38" s="77">
        <v>0</v>
      </c>
      <c r="AS38" s="77">
        <v>0</v>
      </c>
      <c r="AT38" s="77">
        <v>0</v>
      </c>
      <c r="AU38" s="77">
        <v>0</v>
      </c>
      <c r="AV38" s="77">
        <v>4.2714658263184858E-2</v>
      </c>
      <c r="AW38" s="77">
        <v>0.10167412857221732</v>
      </c>
      <c r="AX38" s="77">
        <v>0.10087377644735963</v>
      </c>
      <c r="AY38" s="77">
        <v>0.10440435862301722</v>
      </c>
      <c r="AZ38" s="77">
        <v>0.10730622678513435</v>
      </c>
      <c r="BA38" s="77">
        <v>0.11106194472261405</v>
      </c>
      <c r="BB38" s="59"/>
      <c r="BC38" s="77">
        <v>0</v>
      </c>
      <c r="BD38" s="77">
        <v>0</v>
      </c>
      <c r="BE38" s="77">
        <v>0</v>
      </c>
      <c r="BF38" s="77">
        <v>0</v>
      </c>
      <c r="BG38" s="77">
        <v>4.4962798171773538E-2</v>
      </c>
      <c r="BH38" s="84">
        <v>0.10702539849707086</v>
      </c>
      <c r="BI38" s="84">
        <v>0.10618292257616806</v>
      </c>
      <c r="BJ38" s="84">
        <v>0.10989932486633393</v>
      </c>
      <c r="BK38" s="84">
        <v>0.11295392293172037</v>
      </c>
      <c r="BL38" s="84">
        <v>0.11690731023433057</v>
      </c>
      <c r="BM38" s="59"/>
      <c r="BN38" s="77">
        <v>4.9306226785134355E-2</v>
      </c>
      <c r="BO38" s="72"/>
      <c r="BP38" s="77">
        <v>4.1910292767364202E-2</v>
      </c>
      <c r="BQ38" s="57"/>
      <c r="BR38" s="4"/>
      <c r="BT38" s="4"/>
    </row>
    <row r="39" spans="1:72" ht="11.25" customHeight="1" x14ac:dyDescent="0.25">
      <c r="A39" s="117">
        <f>+[1]Bloomberg!D11</f>
        <v>105.11879999999999</v>
      </c>
      <c r="B39" s="118">
        <f>+[1]Bloomberg!D19/100</f>
        <v>0.60070999999999997</v>
      </c>
      <c r="D39" s="57"/>
      <c r="E39" s="63" t="s">
        <v>54</v>
      </c>
      <c r="F39" s="63" t="s">
        <v>26</v>
      </c>
      <c r="G39" s="64">
        <v>4.4400000000000004</v>
      </c>
      <c r="H39" s="65">
        <v>256.93234824000001</v>
      </c>
      <c r="I39" s="65"/>
      <c r="J39" s="66">
        <v>0</v>
      </c>
      <c r="K39" s="119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0.15730184821481935</v>
      </c>
      <c r="R39" s="66">
        <v>7.4832348937331358E-2</v>
      </c>
      <c r="S39" s="66">
        <v>7.5168310283281095E-2</v>
      </c>
      <c r="T39" s="59"/>
      <c r="U39" s="66">
        <v>0</v>
      </c>
      <c r="V39" s="119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59"/>
      <c r="AG39" s="67" t="s">
        <v>41</v>
      </c>
      <c r="AH39" s="67" t="s">
        <v>41</v>
      </c>
      <c r="AI39" s="67" t="s">
        <v>41</v>
      </c>
      <c r="AJ39" s="67" t="s">
        <v>41</v>
      </c>
      <c r="AK39" s="67" t="s">
        <v>41</v>
      </c>
      <c r="AL39" s="67"/>
      <c r="AM39" s="68"/>
      <c r="AN39" s="68"/>
      <c r="AO39" s="68"/>
      <c r="AP39" s="68"/>
      <c r="AQ39" s="59"/>
      <c r="AR39" s="66">
        <v>0</v>
      </c>
      <c r="AS39" s="66">
        <v>0</v>
      </c>
      <c r="AT39" s="66">
        <v>0</v>
      </c>
      <c r="AU39" s="66">
        <v>0</v>
      </c>
      <c r="AV39" s="66">
        <v>2.3113000124122438</v>
      </c>
      <c r="AW39" s="66">
        <v>0.135403299101686</v>
      </c>
      <c r="AX39" s="66">
        <v>6.0682748845455881E-2</v>
      </c>
      <c r="AY39" s="66">
        <v>3.3539364932985698E-2</v>
      </c>
      <c r="AZ39" s="66">
        <v>8.8855555046793086E-2</v>
      </c>
      <c r="BA39" s="66">
        <v>9.6832198163227828E-2</v>
      </c>
      <c r="BB39" s="59"/>
      <c r="BC39" s="66">
        <v>0</v>
      </c>
      <c r="BD39" s="66">
        <v>0</v>
      </c>
      <c r="BE39" s="66">
        <v>0</v>
      </c>
      <c r="BF39" s="66">
        <v>0</v>
      </c>
      <c r="BG39" s="66">
        <v>2.6057266007665785</v>
      </c>
      <c r="BH39" s="85">
        <v>0.15156473498355946</v>
      </c>
      <c r="BI39" s="85">
        <v>6.9782216360780636E-2</v>
      </c>
      <c r="BJ39" s="85">
        <v>4.0354041030348529E-2</v>
      </c>
      <c r="BK39" s="85">
        <v>0.10202541605792649</v>
      </c>
      <c r="BL39" s="85">
        <v>0.11179321790480509</v>
      </c>
      <c r="BM39" s="59"/>
      <c r="BN39" s="66">
        <v>-0.573984444953207</v>
      </c>
      <c r="BO39" s="72"/>
      <c r="BP39" s="66">
        <v>-0.48788677821022591</v>
      </c>
      <c r="BQ39" s="58"/>
      <c r="BR39" s="4"/>
      <c r="BS39" s="4"/>
      <c r="BT39" s="4"/>
    </row>
    <row r="40" spans="1:72" x14ac:dyDescent="0.25">
      <c r="D40" s="107"/>
      <c r="E40" s="108" t="s">
        <v>37</v>
      </c>
      <c r="F40" s="108"/>
      <c r="G40" s="109"/>
      <c r="H40" s="110"/>
      <c r="I40" s="110"/>
      <c r="J40" s="98">
        <v>6.175716862354115E-2</v>
      </c>
      <c r="K40" s="98">
        <v>5.4564890906161206E-2</v>
      </c>
      <c r="L40" s="98">
        <v>4.1224407851306384E-2</v>
      </c>
      <c r="M40" s="98">
        <v>6.0066201060903893E-2</v>
      </c>
      <c r="N40" s="98">
        <v>0.24400710088166178</v>
      </c>
      <c r="O40" s="98">
        <v>8.875174953627496E-2</v>
      </c>
      <c r="P40" s="98">
        <v>4.7982208019789911E-2</v>
      </c>
      <c r="Q40" s="98">
        <v>8.3763489895339605E-2</v>
      </c>
      <c r="R40" s="98">
        <v>7.9006315843097377E-2</v>
      </c>
      <c r="S40" s="98">
        <v>8.5808003763219592E-2</v>
      </c>
      <c r="T40" s="92"/>
      <c r="U40" s="98">
        <v>2.0820251791797282E-2</v>
      </c>
      <c r="V40" s="98">
        <v>1.3167858442289824E-2</v>
      </c>
      <c r="W40" s="92">
        <v>2.2557572868698909E-2</v>
      </c>
      <c r="X40" s="98">
        <v>9.2150375928541292E-3</v>
      </c>
      <c r="Y40" s="92">
        <v>1.3078049918029702E-2</v>
      </c>
      <c r="Z40" s="92">
        <v>2.875878558088666E-2</v>
      </c>
      <c r="AA40" s="92">
        <v>5.4323474207598935E-2</v>
      </c>
      <c r="AB40" s="92">
        <v>1.7396666687443281E-2</v>
      </c>
      <c r="AC40" s="92">
        <v>3.3531873623898041E-2</v>
      </c>
      <c r="AD40" s="92">
        <v>3.876612880218637E-2</v>
      </c>
      <c r="AE40" s="92">
        <v>4.6232834288135148E-2</v>
      </c>
      <c r="AF40" s="93"/>
      <c r="AG40" s="94"/>
      <c r="AH40" s="94"/>
      <c r="AI40" s="94"/>
      <c r="AJ40" s="94"/>
      <c r="AK40" s="94"/>
      <c r="AL40" s="120"/>
      <c r="AM40" s="120"/>
      <c r="AN40" s="120"/>
      <c r="AO40" s="120"/>
      <c r="AP40" s="120"/>
      <c r="AQ40" s="93"/>
      <c r="AR40" s="92">
        <v>6.6635628374038205E-2</v>
      </c>
      <c r="AS40" s="92">
        <v>5.3162891644120622E-2</v>
      </c>
      <c r="AT40" s="92">
        <v>4.8769479909700937E-2</v>
      </c>
      <c r="AU40" s="92">
        <v>5.8525414327978177E-2</v>
      </c>
      <c r="AV40" s="92">
        <v>0.39784839335965633</v>
      </c>
      <c r="AW40" s="92">
        <v>9.4064983920653905E-2</v>
      </c>
      <c r="AX40" s="92">
        <v>6.6147499027577994E-2</v>
      </c>
      <c r="AY40" s="92">
        <v>7.1300402344585082E-2</v>
      </c>
      <c r="AZ40" s="92">
        <v>8.8102534396432591E-2</v>
      </c>
      <c r="BA40" s="92">
        <v>9.5434047225677804E-2</v>
      </c>
      <c r="BB40" s="93"/>
      <c r="BC40" s="92">
        <v>7.8159327962401964E-2</v>
      </c>
      <c r="BD40" s="92">
        <v>5.8793235364096967E-2</v>
      </c>
      <c r="BE40" s="92">
        <v>6.0131101363101631E-2</v>
      </c>
      <c r="BF40" s="92">
        <v>6.5987028669989498E-2</v>
      </c>
      <c r="BG40" s="92">
        <v>0.44698526617876766</v>
      </c>
      <c r="BH40" s="97">
        <v>0.10521702140937118</v>
      </c>
      <c r="BI40" s="97">
        <v>7.9434714056295458E-2</v>
      </c>
      <c r="BJ40" s="97">
        <v>8.524403519210956E-2</v>
      </c>
      <c r="BK40" s="97">
        <v>0.10236019879171473</v>
      </c>
      <c r="BL40" s="97">
        <v>0.11039295589839582</v>
      </c>
      <c r="BM40" s="92"/>
      <c r="BN40" s="92">
        <v>-4.5409965603567429E-2</v>
      </c>
      <c r="BO40" s="98"/>
      <c r="BP40" s="92">
        <v>-3.8598470763032314E-2</v>
      </c>
      <c r="BQ40" s="112"/>
    </row>
    <row r="41" spans="1:72" x14ac:dyDescent="0.25">
      <c r="D41" s="60"/>
      <c r="E41" s="121"/>
      <c r="F41" s="121"/>
      <c r="G41" s="122"/>
      <c r="H41" s="123"/>
      <c r="I41" s="123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7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7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6"/>
      <c r="BP41" s="113"/>
      <c r="BQ41" s="113"/>
    </row>
    <row r="42" spans="1:72" x14ac:dyDescent="0.25">
      <c r="D42" s="57"/>
      <c r="E42" s="124" t="s">
        <v>55</v>
      </c>
      <c r="F42" s="124"/>
      <c r="G42" s="125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6"/>
      <c r="BP42" s="113"/>
      <c r="BQ42" s="113"/>
    </row>
    <row r="43" spans="1:72" ht="11.25" customHeight="1" x14ac:dyDescent="0.25">
      <c r="A43" s="61">
        <f>+A32</f>
        <v>5.2686999999999999</v>
      </c>
      <c r="B43" s="62">
        <f>+B32</f>
        <v>5.5746999999999998E-2</v>
      </c>
      <c r="D43" s="58"/>
      <c r="E43" s="63" t="s">
        <v>56</v>
      </c>
      <c r="F43" s="63" t="s">
        <v>26</v>
      </c>
      <c r="G43" s="64">
        <v>9.0299999999999994</v>
      </c>
      <c r="H43" s="65">
        <v>868.13583954712124</v>
      </c>
      <c r="I43" s="65"/>
      <c r="J43" s="66" t="s">
        <v>41</v>
      </c>
      <c r="K43" s="66" t="s">
        <v>41</v>
      </c>
      <c r="L43" s="66">
        <v>2.5778659070242873E-2</v>
      </c>
      <c r="M43" s="66">
        <v>2.0373197117993756E-2</v>
      </c>
      <c r="N43" s="66">
        <v>9.9083802645085449E-3</v>
      </c>
      <c r="O43" s="66">
        <v>1.1741517891342933E-2</v>
      </c>
      <c r="P43" s="66">
        <v>4.1985998353610512E-2</v>
      </c>
      <c r="Q43" s="66">
        <v>2.0763108109945749E-2</v>
      </c>
      <c r="R43" s="66">
        <v>2.181336658570859E-2</v>
      </c>
      <c r="S43" s="66">
        <v>5.3890439419466453E-2</v>
      </c>
      <c r="T43" s="59"/>
      <c r="U43" s="66">
        <v>0.60791702274492543</v>
      </c>
      <c r="V43" s="66">
        <v>0.22259136212624589</v>
      </c>
      <c r="W43" s="66">
        <v>2.2575384150404641E-2</v>
      </c>
      <c r="X43" s="66">
        <v>0</v>
      </c>
      <c r="Y43" s="66">
        <v>0</v>
      </c>
      <c r="Z43" s="66">
        <v>0</v>
      </c>
      <c r="AA43" s="66">
        <v>0</v>
      </c>
      <c r="AB43" s="66">
        <v>9.6026583231089025E-3</v>
      </c>
      <c r="AC43" s="66">
        <v>1.3071193169903624E-2</v>
      </c>
      <c r="AD43" s="66">
        <v>1.5193437591504497E-2</v>
      </c>
      <c r="AE43" s="66">
        <v>2.3277239771658399E-2</v>
      </c>
      <c r="AF43" s="59"/>
      <c r="AG43" s="67" t="s">
        <v>41</v>
      </c>
      <c r="AH43" s="67" t="s">
        <v>41</v>
      </c>
      <c r="AI43" s="67" t="s">
        <v>41</v>
      </c>
      <c r="AJ43" s="67" t="s">
        <v>41</v>
      </c>
      <c r="AK43" s="67"/>
      <c r="AL43" s="67"/>
      <c r="AM43" s="68"/>
      <c r="AN43" s="68"/>
      <c r="AO43" s="68"/>
      <c r="AP43" s="68"/>
      <c r="AQ43" s="59"/>
      <c r="AR43" s="66">
        <v>9.3266587211263061E-2</v>
      </c>
      <c r="AS43" s="66">
        <v>9.070914019822264E-2</v>
      </c>
      <c r="AT43" s="66">
        <v>5.372942517858801E-2</v>
      </c>
      <c r="AU43" s="66">
        <v>5.0893874718561279E-2</v>
      </c>
      <c r="AV43" s="66">
        <v>4.5920494706261569E-2</v>
      </c>
      <c r="AW43" s="66">
        <v>5.5286046194073686E-2</v>
      </c>
      <c r="AX43" s="66">
        <v>4.1830683252456945E-2</v>
      </c>
      <c r="AY43" s="66">
        <v>3.9596269922205198E-2</v>
      </c>
      <c r="AZ43" s="66">
        <v>5.8421801909277121E-2</v>
      </c>
      <c r="BA43" s="66">
        <v>8.2839135931036034E-2</v>
      </c>
      <c r="BB43" s="59"/>
      <c r="BC43" s="66">
        <v>0.11067720641732644</v>
      </c>
      <c r="BD43" s="66">
        <v>0.1092056097489983</v>
      </c>
      <c r="BE43" s="66">
        <v>6.8731483608249544E-2</v>
      </c>
      <c r="BF43" s="66">
        <v>6.6732266447468769E-2</v>
      </c>
      <c r="BG43" s="66">
        <v>6.3953499797570229E-2</v>
      </c>
      <c r="BH43" s="85">
        <v>8.3940850965162989E-2</v>
      </c>
      <c r="BI43" s="85">
        <v>6.3574358969691658E-2</v>
      </c>
      <c r="BJ43" s="85">
        <v>6.0982468364658524E-2</v>
      </c>
      <c r="BK43" s="85">
        <v>7.6056030556689969E-2</v>
      </c>
      <c r="BL43" s="85">
        <v>0.10027371309187416</v>
      </c>
      <c r="BM43" s="59"/>
      <c r="BN43" s="66">
        <v>6.0680190927711597E-4</v>
      </c>
      <c r="BO43" s="72"/>
      <c r="BP43" s="66">
        <v>5.1578162288554857E-4</v>
      </c>
      <c r="BQ43" s="58"/>
      <c r="BR43" s="4"/>
      <c r="BS43" s="4"/>
      <c r="BT43" s="4"/>
    </row>
    <row r="44" spans="1:72" ht="11.25" customHeight="1" x14ac:dyDescent="0.25">
      <c r="A44" s="61">
        <f t="shared" ref="A44:B46" si="2">+A43</f>
        <v>5.2686999999999999</v>
      </c>
      <c r="B44" s="62">
        <f t="shared" si="2"/>
        <v>5.5746999999999998E-2</v>
      </c>
      <c r="D44" s="57"/>
      <c r="E44" s="74" t="s">
        <v>57</v>
      </c>
      <c r="F44" s="74" t="s">
        <v>29</v>
      </c>
      <c r="G44" s="75">
        <v>30.88</v>
      </c>
      <c r="H44" s="76">
        <v>361.88697368497378</v>
      </c>
      <c r="I44" s="76"/>
      <c r="J44" s="77">
        <v>7.3219523021983396E-2</v>
      </c>
      <c r="K44" s="77">
        <v>5.0909793308021811E-2</v>
      </c>
      <c r="L44" s="77">
        <v>2.5468812091879577E-2</v>
      </c>
      <c r="M44" s="77">
        <v>2.1434653662112585E-2</v>
      </c>
      <c r="N44" s="77">
        <v>2.7180548972199653E-2</v>
      </c>
      <c r="O44" s="77">
        <v>4.2751036655168807E-2</v>
      </c>
      <c r="P44" s="77">
        <v>5.5893037936990062E-2</v>
      </c>
      <c r="Q44" s="77">
        <v>4.9028295065607651E-2</v>
      </c>
      <c r="R44" s="77">
        <v>3.4369352938671056E-2</v>
      </c>
      <c r="S44" s="77">
        <v>5.2222892951397232E-2</v>
      </c>
      <c r="T44" s="59"/>
      <c r="U44" s="77">
        <v>1.7558311434354854E-2</v>
      </c>
      <c r="V44" s="77">
        <v>2.4681592209709866E-2</v>
      </c>
      <c r="W44" s="77">
        <v>0</v>
      </c>
      <c r="X44" s="77">
        <v>6.5152001324519215E-3</v>
      </c>
      <c r="Y44" s="77">
        <v>1.0384248258648048E-2</v>
      </c>
      <c r="Z44" s="77">
        <v>2.1384129380126338E-3</v>
      </c>
      <c r="AA44" s="77">
        <v>9.7309321517684601E-3</v>
      </c>
      <c r="AB44" s="77">
        <v>0</v>
      </c>
      <c r="AC44" s="77">
        <v>1.1024578122104228E-2</v>
      </c>
      <c r="AD44" s="77">
        <v>1.6967507950046479E-2</v>
      </c>
      <c r="AE44" s="77">
        <v>2.1758407309098973E-2</v>
      </c>
      <c r="AF44" s="59"/>
      <c r="AG44" s="78" t="s">
        <v>41</v>
      </c>
      <c r="AH44" s="78" t="s">
        <v>41</v>
      </c>
      <c r="AI44" s="78" t="s">
        <v>41</v>
      </c>
      <c r="AJ44" s="78" t="s">
        <v>41</v>
      </c>
      <c r="AK44" s="78"/>
      <c r="AL44" s="78"/>
      <c r="AM44" s="79"/>
      <c r="AN44" s="79"/>
      <c r="AO44" s="79"/>
      <c r="AP44" s="79"/>
      <c r="AQ44" s="59"/>
      <c r="AR44" s="77">
        <v>8.6788964790756137E-2</v>
      </c>
      <c r="AS44" s="77">
        <v>7.8720981600614123E-2</v>
      </c>
      <c r="AT44" s="77">
        <v>7.34848341666718E-2</v>
      </c>
      <c r="AU44" s="77">
        <v>6.7905412981209765E-2</v>
      </c>
      <c r="AV44" s="77">
        <v>6.2932775440271913E-2</v>
      </c>
      <c r="AW44" s="77">
        <v>6.2673830291763877E-2</v>
      </c>
      <c r="AX44" s="77">
        <v>7.2291963062896133E-2</v>
      </c>
      <c r="AY44" s="77">
        <v>5.8967859175910159E-2</v>
      </c>
      <c r="AZ44" s="77">
        <v>7.4439000969540939E-2</v>
      </c>
      <c r="BA44" s="77">
        <v>8.829207846888748E-2</v>
      </c>
      <c r="BB44" s="59"/>
      <c r="BC44" s="77">
        <v>0.10398265634785285</v>
      </c>
      <c r="BD44" s="77">
        <v>9.2300766083828964E-2</v>
      </c>
      <c r="BE44" s="77">
        <v>8.9166006240821216E-2</v>
      </c>
      <c r="BF44" s="77">
        <v>8.6689599388424868E-2</v>
      </c>
      <c r="BG44" s="77">
        <v>8.0190871107198303E-2</v>
      </c>
      <c r="BH44" s="84">
        <v>8.0790676704163358E-2</v>
      </c>
      <c r="BI44" s="84">
        <v>8.792196435434467E-2</v>
      </c>
      <c r="BJ44" s="84">
        <v>7.4524654812048466E-2</v>
      </c>
      <c r="BK44" s="84">
        <v>9.401046367637296E-2</v>
      </c>
      <c r="BL44" s="84">
        <v>0.10954102469667494</v>
      </c>
      <c r="BM44" s="59"/>
      <c r="BN44" s="77">
        <v>1.6624000969540934E-2</v>
      </c>
      <c r="BO44" s="72"/>
      <c r="BP44" s="77">
        <v>1.4130400824109794E-2</v>
      </c>
      <c r="BQ44" s="57"/>
      <c r="BR44" s="4"/>
      <c r="BT44" s="4"/>
    </row>
    <row r="45" spans="1:72" ht="11.25" customHeight="1" x14ac:dyDescent="0.25">
      <c r="A45" s="61">
        <f t="shared" si="2"/>
        <v>5.2686999999999999</v>
      </c>
      <c r="B45" s="62">
        <f t="shared" si="2"/>
        <v>5.5746999999999998E-2</v>
      </c>
      <c r="D45" s="58"/>
      <c r="E45" s="63" t="s">
        <v>58</v>
      </c>
      <c r="F45" s="63" t="s">
        <v>26</v>
      </c>
      <c r="G45" s="64">
        <v>4.96</v>
      </c>
      <c r="H45" s="65">
        <v>156.85310240527045</v>
      </c>
      <c r="I45" s="65"/>
      <c r="J45" s="66">
        <v>0.19622365845344819</v>
      </c>
      <c r="K45" s="66">
        <v>6.1175557155640853E-2</v>
      </c>
      <c r="L45" s="66">
        <v>-6.4907386727805591E-2</v>
      </c>
      <c r="M45" s="66">
        <v>0.30811305142522</v>
      </c>
      <c r="N45" s="66">
        <v>-3.5466667277774998E-2</v>
      </c>
      <c r="O45" s="66">
        <v>0.11140996774646714</v>
      </c>
      <c r="P45" s="66">
        <v>9.0853115224691097E-2</v>
      </c>
      <c r="Q45" s="66">
        <v>0.12636961006682396</v>
      </c>
      <c r="R45" s="66">
        <v>0.10038735138839133</v>
      </c>
      <c r="S45" s="66">
        <v>0.10045120885712143</v>
      </c>
      <c r="T45" s="59"/>
      <c r="U45" s="66">
        <v>5.6681691258001883E-2</v>
      </c>
      <c r="V45" s="66">
        <v>1.1041597692150094E-2</v>
      </c>
      <c r="W45" s="66">
        <v>0</v>
      </c>
      <c r="X45" s="66">
        <v>0</v>
      </c>
      <c r="Y45" s="66">
        <v>0.582473212237958</v>
      </c>
      <c r="Z45" s="66">
        <v>0.20238938358856959</v>
      </c>
      <c r="AA45" s="66">
        <v>1.1990302380079242E-2</v>
      </c>
      <c r="AB45" s="66">
        <v>0.17310335068557842</v>
      </c>
      <c r="AC45" s="66">
        <v>3.6455642155243106E-2</v>
      </c>
      <c r="AD45" s="66">
        <v>5.3893774266592434E-2</v>
      </c>
      <c r="AE45" s="66">
        <v>6.4715709236072977E-2</v>
      </c>
      <c r="AF45" s="59"/>
      <c r="AG45" s="67" t="s">
        <v>41</v>
      </c>
      <c r="AH45" s="67" t="s">
        <v>41</v>
      </c>
      <c r="AI45" s="67" t="s">
        <v>41</v>
      </c>
      <c r="AJ45" s="67" t="s">
        <v>41</v>
      </c>
      <c r="AK45" s="67"/>
      <c r="AL45" s="67"/>
      <c r="AM45" s="68"/>
      <c r="AN45" s="68"/>
      <c r="AO45" s="68"/>
      <c r="AP45" s="68"/>
      <c r="AQ45" s="59"/>
      <c r="AR45" s="66">
        <v>5.8470083327587977E-2</v>
      </c>
      <c r="AS45" s="66">
        <v>6.7610305527234515E-2</v>
      </c>
      <c r="AT45" s="66">
        <v>0.10682731610901347</v>
      </c>
      <c r="AU45" s="66">
        <v>0.22667438367781584</v>
      </c>
      <c r="AV45" s="66">
        <v>9.1180945437935576E-2</v>
      </c>
      <c r="AW45" s="66">
        <v>0.14896327833024681</v>
      </c>
      <c r="AX45" s="66">
        <v>9.8207520461003076E-2</v>
      </c>
      <c r="AY45" s="66">
        <v>-3.3275212016706286</v>
      </c>
      <c r="AZ45" s="66">
        <v>0.1549217430581917</v>
      </c>
      <c r="BA45" s="66">
        <v>0.16037910947665937</v>
      </c>
      <c r="BB45" s="59"/>
      <c r="BC45" s="66">
        <v>6.3812544572392549E-2</v>
      </c>
      <c r="BD45" s="66">
        <v>7.1639474532313313E-2</v>
      </c>
      <c r="BE45" s="66">
        <v>9.306243119661696E-2</v>
      </c>
      <c r="BF45" s="66">
        <v>0.10467040426545182</v>
      </c>
      <c r="BG45" s="66">
        <v>9.100635710815988E-2</v>
      </c>
      <c r="BH45" s="85">
        <v>0.16012067520000556</v>
      </c>
      <c r="BI45" s="85">
        <v>0.12406949427360778</v>
      </c>
      <c r="BJ45" s="85">
        <v>-4.0200220937201312</v>
      </c>
      <c r="BK45" s="85">
        <v>0.17738530810132203</v>
      </c>
      <c r="BL45" s="85">
        <v>0.18031043446044567</v>
      </c>
      <c r="BM45" s="59"/>
      <c r="BN45" s="66">
        <v>9.7106743058191697E-2</v>
      </c>
      <c r="BO45" s="72"/>
      <c r="BP45" s="66">
        <v>8.2540731599462944E-2</v>
      </c>
      <c r="BQ45" s="58"/>
      <c r="BR45" s="4"/>
      <c r="BS45" s="4"/>
      <c r="BT45" s="4"/>
    </row>
    <row r="46" spans="1:72" ht="11.25" customHeight="1" x14ac:dyDescent="0.25">
      <c r="A46" s="61">
        <f t="shared" si="2"/>
        <v>5.2686999999999999</v>
      </c>
      <c r="B46" s="62">
        <f t="shared" si="2"/>
        <v>5.5746999999999998E-2</v>
      </c>
      <c r="D46" s="57"/>
      <c r="E46" s="74" t="s">
        <v>59</v>
      </c>
      <c r="F46" s="74" t="s">
        <v>26</v>
      </c>
      <c r="G46" s="75">
        <v>22.99</v>
      </c>
      <c r="H46" s="76">
        <v>481.26635107418838</v>
      </c>
      <c r="I46" s="76"/>
      <c r="J46" s="77">
        <v>6.0032405219866726E-3</v>
      </c>
      <c r="K46" s="77">
        <v>8.0175750741951404E-3</v>
      </c>
      <c r="L46" s="77">
        <v>8.583335541211783E-3</v>
      </c>
      <c r="M46" s="77">
        <v>3.2643920378396932E-2</v>
      </c>
      <c r="N46" s="77">
        <v>2.8253127465209606E-2</v>
      </c>
      <c r="O46" s="77">
        <v>3.4930948992126919E-2</v>
      </c>
      <c r="P46" s="77">
        <v>3.8042433269630825E-2</v>
      </c>
      <c r="Q46" s="77">
        <v>4.6938379796811071E-2</v>
      </c>
      <c r="R46" s="77">
        <v>5.9883308215682177E-2</v>
      </c>
      <c r="S46" s="77">
        <v>8.0608417985697539E-2</v>
      </c>
      <c r="T46" s="59"/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5.5541607802533184E-3</v>
      </c>
      <c r="AB46" s="77">
        <v>0</v>
      </c>
      <c r="AC46" s="77">
        <v>2.0832827546682742E-2</v>
      </c>
      <c r="AD46" s="77">
        <v>1.4103045437705462E-2</v>
      </c>
      <c r="AE46" s="77">
        <v>1.8360898763783967E-2</v>
      </c>
      <c r="AF46" s="59"/>
      <c r="AG46" s="78" t="s">
        <v>41</v>
      </c>
      <c r="AH46" s="78" t="s">
        <v>41</v>
      </c>
      <c r="AI46" s="78" t="s">
        <v>41</v>
      </c>
      <c r="AJ46" s="78" t="s">
        <v>41</v>
      </c>
      <c r="AK46" s="78"/>
      <c r="AL46" s="78"/>
      <c r="AM46" s="79"/>
      <c r="AN46" s="79"/>
      <c r="AO46" s="79"/>
      <c r="AP46" s="79"/>
      <c r="AQ46" s="59"/>
      <c r="AR46" s="77">
        <v>1.4557293309250582E-2</v>
      </c>
      <c r="AS46" s="77">
        <v>2.1450473957758523E-2</v>
      </c>
      <c r="AT46" s="77">
        <v>2.3684376274718935E-2</v>
      </c>
      <c r="AU46" s="77">
        <v>2.4907753318344023E-2</v>
      </c>
      <c r="AV46" s="77">
        <v>2.5726507041005431E-2</v>
      </c>
      <c r="AW46" s="77">
        <v>3.8979871111206113E-2</v>
      </c>
      <c r="AX46" s="77">
        <v>4.1834523468919194E-2</v>
      </c>
      <c r="AY46" s="77">
        <v>3.8070033655150909E-2</v>
      </c>
      <c r="AZ46" s="77">
        <v>5.2624204863104991E-2</v>
      </c>
      <c r="BA46" s="77">
        <v>7.1476347350592967E-2</v>
      </c>
      <c r="BB46" s="59"/>
      <c r="BC46" s="77">
        <v>2.027007591561146E-2</v>
      </c>
      <c r="BD46" s="77">
        <v>2.8253807171949353E-2</v>
      </c>
      <c r="BE46" s="77">
        <v>3.0632454176048405E-2</v>
      </c>
      <c r="BF46" s="77">
        <v>3.2898883900880284E-2</v>
      </c>
      <c r="BG46" s="77">
        <v>3.4466534805227211E-2</v>
      </c>
      <c r="BH46" s="84">
        <v>5.2981338446879314E-2</v>
      </c>
      <c r="BI46" s="84">
        <v>5.4489554593254476E-2</v>
      </c>
      <c r="BJ46" s="84">
        <v>5.2740147729022781E-2</v>
      </c>
      <c r="BK46" s="84">
        <v>6.6233938507636314E-2</v>
      </c>
      <c r="BL46" s="84">
        <v>8.4810069739264193E-2</v>
      </c>
      <c r="BM46" s="59"/>
      <c r="BN46" s="77">
        <v>-5.1907951368950142E-3</v>
      </c>
      <c r="BO46" s="72"/>
      <c r="BP46" s="77">
        <v>-4.4121758663607617E-3</v>
      </c>
      <c r="BQ46" s="57"/>
      <c r="BR46" s="4"/>
      <c r="BT46" s="4"/>
    </row>
    <row r="47" spans="1:72" x14ac:dyDescent="0.25">
      <c r="D47" s="107"/>
      <c r="E47" s="108" t="s">
        <v>37</v>
      </c>
      <c r="F47" s="108"/>
      <c r="G47" s="109"/>
      <c r="H47" s="110"/>
      <c r="I47" s="110"/>
      <c r="J47" s="98">
        <v>9.1815473999139419E-2</v>
      </c>
      <c r="K47" s="98">
        <v>4.0034308512619264E-2</v>
      </c>
      <c r="L47" s="98">
        <v>-1.0285079698238076E-2</v>
      </c>
      <c r="M47" s="98">
        <v>0.12073054182190983</v>
      </c>
      <c r="N47" s="98">
        <v>6.6556697198780872E-3</v>
      </c>
      <c r="O47" s="98">
        <v>5.0208367821276446E-2</v>
      </c>
      <c r="P47" s="98">
        <v>5.6693646196230622E-2</v>
      </c>
      <c r="Q47" s="98">
        <v>6.0774848259797107E-2</v>
      </c>
      <c r="R47" s="98">
        <v>5.4113344782113285E-2</v>
      </c>
      <c r="S47" s="98">
        <v>7.1793239803420672E-2</v>
      </c>
      <c r="T47" s="92"/>
      <c r="U47" s="98">
        <v>2.4746667564118915E-2</v>
      </c>
      <c r="V47" s="98">
        <v>1.1907729967286654E-2</v>
      </c>
      <c r="W47" s="92">
        <v>5.6438460376011601E-3</v>
      </c>
      <c r="X47" s="98">
        <v>1.6288000331129804E-3</v>
      </c>
      <c r="Y47" s="92">
        <v>0.14821436512415151</v>
      </c>
      <c r="Z47" s="92">
        <v>5.1131949131645558E-2</v>
      </c>
      <c r="AA47" s="92">
        <v>6.8188488280252557E-3</v>
      </c>
      <c r="AB47" s="92">
        <v>4.5676502252171833E-2</v>
      </c>
      <c r="AC47" s="92">
        <v>2.0346060248483424E-2</v>
      </c>
      <c r="AD47" s="92">
        <v>2.503944131146222E-2</v>
      </c>
      <c r="AE47" s="92">
        <v>3.2028063770153575E-2</v>
      </c>
      <c r="AF47" s="93"/>
      <c r="AG47" s="94"/>
      <c r="AH47" s="94"/>
      <c r="AI47" s="94"/>
      <c r="AJ47" s="94"/>
      <c r="AK47" s="94"/>
      <c r="AL47" s="120"/>
      <c r="AM47" s="120"/>
      <c r="AN47" s="120"/>
      <c r="AO47" s="120"/>
      <c r="AP47" s="120"/>
      <c r="AQ47" s="93"/>
      <c r="AR47" s="92">
        <v>5.3272113809198239E-2</v>
      </c>
      <c r="AS47" s="92">
        <v>5.5927253695202385E-2</v>
      </c>
      <c r="AT47" s="92">
        <v>6.7998842183468064E-2</v>
      </c>
      <c r="AU47" s="92">
        <v>0.10649584999245654</v>
      </c>
      <c r="AV47" s="92">
        <v>5.9946742639737642E-2</v>
      </c>
      <c r="AW47" s="92">
        <v>7.6475756481822615E-2</v>
      </c>
      <c r="AX47" s="92">
        <v>6.3541172561318832E-2</v>
      </c>
      <c r="AY47" s="92">
        <v>-0.79772175972934056</v>
      </c>
      <c r="AZ47" s="92">
        <v>8.5101687700028697E-2</v>
      </c>
      <c r="BA47" s="92">
        <v>0.10074666780679395</v>
      </c>
      <c r="BB47" s="93"/>
      <c r="BC47" s="92">
        <v>6.26884256119523E-2</v>
      </c>
      <c r="BD47" s="92">
        <v>6.4064682596030542E-2</v>
      </c>
      <c r="BE47" s="92">
        <v>7.0953630537828855E-2</v>
      </c>
      <c r="BF47" s="92">
        <v>7.4752962518252322E-2</v>
      </c>
      <c r="BG47" s="92">
        <v>6.8554587673528469E-2</v>
      </c>
      <c r="BH47" s="97">
        <v>9.4458385329052805E-2</v>
      </c>
      <c r="BI47" s="97">
        <v>8.2513843047724647E-2</v>
      </c>
      <c r="BJ47" s="97">
        <v>-0.95794370570360032</v>
      </c>
      <c r="BK47" s="97">
        <v>0.10342143521050531</v>
      </c>
      <c r="BL47" s="97">
        <v>0.11873381049706475</v>
      </c>
      <c r="BM47" s="93"/>
      <c r="BN47" s="92">
        <v>2.7286687700028685E-2</v>
      </c>
      <c r="BO47" s="98"/>
      <c r="BP47" s="92">
        <v>2.3193684545024379E-2</v>
      </c>
      <c r="BQ47" s="112"/>
    </row>
    <row r="48" spans="1:72" x14ac:dyDescent="0.25">
      <c r="A48" s="2"/>
      <c r="B48" s="2"/>
      <c r="D48" s="60"/>
      <c r="E48" s="126"/>
      <c r="F48" s="126"/>
      <c r="G48" s="122"/>
      <c r="H48" s="127"/>
      <c r="I48" s="127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9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13"/>
      <c r="AG48" s="113"/>
      <c r="AH48" s="113"/>
      <c r="AI48" s="113"/>
      <c r="AJ48" s="113"/>
      <c r="AK48" s="113"/>
      <c r="AL48" s="113"/>
      <c r="AM48" s="115"/>
      <c r="AN48" s="114"/>
      <c r="AO48" s="114"/>
      <c r="AP48" s="114"/>
      <c r="AQ48" s="113"/>
      <c r="AR48" s="128"/>
      <c r="AS48" s="128"/>
      <c r="AT48" s="128"/>
      <c r="AU48" s="113"/>
      <c r="AV48" s="113"/>
      <c r="AW48" s="113"/>
      <c r="AX48" s="114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6"/>
      <c r="BP48" s="113"/>
      <c r="BQ48" s="113"/>
    </row>
    <row r="49" spans="1:72" x14ac:dyDescent="0.25">
      <c r="D49" s="107"/>
      <c r="E49" s="108" t="s">
        <v>60</v>
      </c>
      <c r="F49" s="108"/>
      <c r="G49" s="109"/>
      <c r="H49" s="110"/>
      <c r="I49" s="110"/>
      <c r="J49" s="98">
        <v>0.10572092594169567</v>
      </c>
      <c r="K49" s="98">
        <v>0.11742033616761097</v>
      </c>
      <c r="L49" s="98">
        <v>-0.27986713832390164</v>
      </c>
      <c r="M49" s="98">
        <v>0.11406454401154545</v>
      </c>
      <c r="N49" s="98">
        <v>0.17219914191143171</v>
      </c>
      <c r="O49" s="98">
        <v>0.11786962757421741</v>
      </c>
      <c r="P49" s="98">
        <v>5.0737739737672448E-2</v>
      </c>
      <c r="Q49" s="98">
        <v>7.4482322431184494E-2</v>
      </c>
      <c r="R49" s="98">
        <v>0.10240679468639526</v>
      </c>
      <c r="S49" s="98">
        <v>0.11915484481053464</v>
      </c>
      <c r="T49" s="92"/>
      <c r="U49" s="98">
        <v>7.1486859681266474E-2</v>
      </c>
      <c r="V49" s="98">
        <v>5.7684505838261388E-2</v>
      </c>
      <c r="W49" s="98">
        <v>3.5549018583140232E-2</v>
      </c>
      <c r="X49" s="98">
        <v>5.0513769226115834E-2</v>
      </c>
      <c r="Y49" s="98">
        <v>7.8781054432645575E-2</v>
      </c>
      <c r="Z49" s="98">
        <v>6.5720425072200675E-2</v>
      </c>
      <c r="AA49" s="98">
        <v>6.157445391476047E-2</v>
      </c>
      <c r="AB49" s="98">
        <v>4.0103549127062633E-2</v>
      </c>
      <c r="AC49" s="98">
        <v>4.2178447175069321E-2</v>
      </c>
      <c r="AD49" s="98">
        <v>4.6455705169604039E-2</v>
      </c>
      <c r="AE49" s="98">
        <v>5.874576756195788E-2</v>
      </c>
      <c r="AF49" s="92"/>
      <c r="AG49" s="98" t="e">
        <v>#DIV/0!</v>
      </c>
      <c r="AH49" s="98">
        <v>0.71207988959359703</v>
      </c>
      <c r="AI49" s="98">
        <v>0.63332001478484856</v>
      </c>
      <c r="AJ49" s="98">
        <v>0.60771115362582562</v>
      </c>
      <c r="AK49" s="98">
        <v>0.60326065956680786</v>
      </c>
      <c r="AL49" s="98">
        <v>0.59145463596369585</v>
      </c>
      <c r="AM49" s="98">
        <v>0.60399552674787504</v>
      </c>
      <c r="AN49" s="98">
        <v>0.58795910184209677</v>
      </c>
      <c r="AO49" s="98">
        <v>0.58071251996765683</v>
      </c>
      <c r="AP49" s="98">
        <v>0.57895437441178033</v>
      </c>
      <c r="AQ49" s="98"/>
      <c r="AR49" s="98" t="e">
        <v>#DIV/0!</v>
      </c>
      <c r="AS49" s="98">
        <v>8.5091198705716659E-2</v>
      </c>
      <c r="AT49" s="98">
        <v>8.6951237733191342E-2</v>
      </c>
      <c r="AU49" s="98">
        <v>8.738142325882392E-2</v>
      </c>
      <c r="AV49" s="98">
        <v>0.171833876636281</v>
      </c>
      <c r="AW49" s="98">
        <v>9.2989267889236463E-2</v>
      </c>
      <c r="AX49" s="98">
        <v>6.3368291989732151E-2</v>
      </c>
      <c r="AY49" s="98">
        <v>-6.453939089495947E-2</v>
      </c>
      <c r="AZ49" s="98">
        <v>8.5454278003037856E-2</v>
      </c>
      <c r="BA49" s="98">
        <v>9.4835151996135472E-2</v>
      </c>
      <c r="BB49" s="98"/>
      <c r="BC49" s="98">
        <v>0.14988115217887171</v>
      </c>
      <c r="BD49" s="98">
        <v>7.9004061041835758E-2</v>
      </c>
      <c r="BE49" s="98">
        <v>9.2627583300798649E-2</v>
      </c>
      <c r="BF49" s="98">
        <v>8.6034156465366649E-2</v>
      </c>
      <c r="BG49" s="98">
        <v>0.191241930864676</v>
      </c>
      <c r="BH49" s="111">
        <v>0.10156891248981992</v>
      </c>
      <c r="BI49" s="111">
        <v>7.1604507506826495E-2</v>
      </c>
      <c r="BJ49" s="111">
        <v>-9.033504171857476E-2</v>
      </c>
      <c r="BK49" s="111">
        <v>9.6386322104694847E-2</v>
      </c>
      <c r="BL49" s="111">
        <v>0.10864287734281168</v>
      </c>
      <c r="BM49" s="98"/>
      <c r="BN49" s="98">
        <v>1.3940431849191699E-2</v>
      </c>
      <c r="BO49" s="98"/>
      <c r="BP49" s="98">
        <v>1.3882023111336815E-2</v>
      </c>
      <c r="BQ49" s="112"/>
    </row>
    <row r="50" spans="1:72" x14ac:dyDescent="0.25">
      <c r="A50" s="2"/>
      <c r="B50" s="2"/>
      <c r="D50" s="57"/>
      <c r="E50" s="130"/>
      <c r="F50" s="130"/>
      <c r="G50" s="75"/>
      <c r="H50" s="76"/>
      <c r="I50" s="76"/>
      <c r="J50" s="77"/>
      <c r="K50" s="77"/>
      <c r="L50" s="77"/>
      <c r="M50" s="113"/>
      <c r="N50" s="113"/>
      <c r="O50" s="113"/>
      <c r="P50" s="113"/>
      <c r="Q50" s="113"/>
      <c r="R50" s="113"/>
      <c r="S50" s="113"/>
      <c r="T50" s="113"/>
      <c r="U50" s="77"/>
      <c r="V50" s="77"/>
      <c r="W50" s="77"/>
      <c r="X50" s="77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4"/>
      <c r="AN50" s="114"/>
      <c r="AO50" s="114"/>
      <c r="AP50" s="114"/>
      <c r="AQ50" s="113"/>
      <c r="AR50" s="77"/>
      <c r="AS50" s="77"/>
      <c r="AT50" s="77"/>
      <c r="AU50" s="113"/>
      <c r="AV50" s="113"/>
      <c r="AW50" s="113"/>
      <c r="AX50" s="114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6"/>
      <c r="BP50" s="113"/>
      <c r="BQ50" s="113"/>
    </row>
    <row r="51" spans="1:72" x14ac:dyDescent="0.25">
      <c r="D51" s="60"/>
      <c r="E51" s="131" t="s">
        <v>61</v>
      </c>
      <c r="F51" s="113"/>
      <c r="G51" s="114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4"/>
      <c r="AN51" s="114"/>
      <c r="AO51" s="114"/>
      <c r="AP51" s="114"/>
      <c r="AQ51" s="113"/>
      <c r="AR51" s="113"/>
      <c r="AS51" s="113"/>
      <c r="AT51" s="113"/>
      <c r="AU51" s="113"/>
      <c r="AV51" s="113"/>
      <c r="AW51" s="113"/>
      <c r="AX51" s="114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6"/>
      <c r="BP51" s="113"/>
      <c r="BQ51" s="113"/>
    </row>
    <row r="52" spans="1:72" ht="11.5" customHeight="1" x14ac:dyDescent="0.25">
      <c r="A52" s="117"/>
      <c r="B52" s="118">
        <f>+[1]Bloomberg!D15/100</f>
        <v>1.7875000000000002E-2</v>
      </c>
      <c r="D52" s="57"/>
      <c r="E52" s="74" t="s">
        <v>62</v>
      </c>
      <c r="F52" s="74" t="s">
        <v>35</v>
      </c>
      <c r="G52" s="75">
        <v>113.01</v>
      </c>
      <c r="H52" s="76">
        <v>37140.351700950006</v>
      </c>
      <c r="I52" s="76"/>
      <c r="J52" s="77">
        <v>9.287673657198478E-2</v>
      </c>
      <c r="K52" s="77">
        <v>9.9159366427749751E-2</v>
      </c>
      <c r="L52" s="77">
        <v>0.10726484381913104</v>
      </c>
      <c r="M52" s="77">
        <v>0.10653039554021766</v>
      </c>
      <c r="N52" s="77">
        <v>8.1152110432705066E-2</v>
      </c>
      <c r="O52" s="77"/>
      <c r="P52" s="77"/>
      <c r="Q52" s="77"/>
      <c r="R52" s="77"/>
      <c r="S52" s="77"/>
      <c r="T52" s="59"/>
      <c r="U52" s="77">
        <v>5.7623219184143003E-2</v>
      </c>
      <c r="V52" s="77">
        <v>6.3321829926555176E-2</v>
      </c>
      <c r="W52" s="77"/>
      <c r="X52" s="77">
        <v>7.0197327670117687E-2</v>
      </c>
      <c r="Y52" s="77">
        <v>7.3657198478010791E-2</v>
      </c>
      <c r="Z52" s="77">
        <v>5.3128041766215384E-2</v>
      </c>
      <c r="AA52" s="77">
        <v>7.3657198478010791E-2</v>
      </c>
      <c r="AB52" s="77">
        <v>5.3128041766215384E-2</v>
      </c>
      <c r="AC52" s="77">
        <v>5.1986549862843991E-2</v>
      </c>
      <c r="AD52" s="77">
        <v>6.0684895142022827E-2</v>
      </c>
      <c r="AE52" s="77">
        <v>6.3658083355455267E-2</v>
      </c>
      <c r="AF52" s="59"/>
      <c r="AG52" s="78" t="s">
        <v>41</v>
      </c>
      <c r="AH52" s="78" t="s">
        <v>41</v>
      </c>
      <c r="AI52" s="78" t="s">
        <v>41</v>
      </c>
      <c r="AJ52" s="78" t="s">
        <v>41</v>
      </c>
      <c r="AK52" s="78"/>
      <c r="AL52" s="78"/>
      <c r="AM52" s="78"/>
      <c r="AN52" s="78"/>
      <c r="AO52" s="78"/>
      <c r="AP52" s="78"/>
      <c r="AQ52" s="59"/>
      <c r="AR52" s="77">
        <v>6.3808586218377206E-2</v>
      </c>
      <c r="AS52" s="77">
        <v>6.5065140740786925E-2</v>
      </c>
      <c r="AT52" s="77">
        <v>6.7297242839436569E-2</v>
      </c>
      <c r="AU52" s="77">
        <v>7.5388722299096489E-2</v>
      </c>
      <c r="AV52" s="77">
        <v>5.7918144920882562E-2</v>
      </c>
      <c r="AW52" s="77">
        <v>7.5388722299096489E-2</v>
      </c>
      <c r="AX52" s="77">
        <v>5.7918144920882562E-2</v>
      </c>
      <c r="AY52" s="77">
        <v>6.4315804790087638E-2</v>
      </c>
      <c r="AZ52" s="77">
        <v>6.9299777198567988E-2</v>
      </c>
      <c r="BA52" s="77">
        <v>7.2344663298421902E-2</v>
      </c>
      <c r="BB52" s="59"/>
      <c r="BC52" s="77" t="s">
        <v>41</v>
      </c>
      <c r="BD52" s="77" t="s">
        <v>41</v>
      </c>
      <c r="BE52" s="77" t="s">
        <v>41</v>
      </c>
      <c r="BF52" s="77" t="s">
        <v>41</v>
      </c>
      <c r="BG52" s="77"/>
      <c r="BH52" s="84"/>
      <c r="BI52" s="84"/>
      <c r="BJ52" s="84"/>
      <c r="BK52" s="84"/>
      <c r="BL52" s="84"/>
      <c r="BM52" s="59"/>
      <c r="BN52" s="77">
        <v>4.1847777198567984E-2</v>
      </c>
      <c r="BO52" s="72"/>
      <c r="BP52" s="77">
        <v>4.1847777198567984E-2</v>
      </c>
      <c r="BQ52" s="57"/>
      <c r="BR52" s="4"/>
      <c r="BT52" s="4"/>
    </row>
    <row r="53" spans="1:72" ht="11.5" customHeight="1" x14ac:dyDescent="0.25">
      <c r="A53" s="61"/>
      <c r="B53" s="62">
        <f>+B52</f>
        <v>1.7875000000000002E-2</v>
      </c>
      <c r="D53" s="57"/>
      <c r="E53" s="74" t="s">
        <v>63</v>
      </c>
      <c r="F53" s="74" t="s">
        <v>35</v>
      </c>
      <c r="G53" s="75">
        <v>123.74</v>
      </c>
      <c r="H53" s="76">
        <v>91536.020562079997</v>
      </c>
      <c r="I53" s="76"/>
      <c r="J53" s="77">
        <v>2.0761273638273802E-2</v>
      </c>
      <c r="K53" s="77">
        <v>2.2644254081137873E-2</v>
      </c>
      <c r="L53" s="77">
        <v>2.4389849684823019E-2</v>
      </c>
      <c r="M53" s="77">
        <v>2.6765799256505581E-2</v>
      </c>
      <c r="N53" s="77">
        <v>2.9844835946339101E-2</v>
      </c>
      <c r="O53" s="77"/>
      <c r="P53" s="77"/>
      <c r="Q53" s="77"/>
      <c r="R53" s="77"/>
      <c r="S53" s="77"/>
      <c r="T53" s="59"/>
      <c r="U53" s="77">
        <v>1.3576854695328917E-2</v>
      </c>
      <c r="V53" s="77">
        <v>1.4102149668660094E-2</v>
      </c>
      <c r="W53" s="77"/>
      <c r="X53" s="77">
        <v>1.5492160982705677E-2</v>
      </c>
      <c r="Y53" s="77">
        <v>1.7132697591724585E-2</v>
      </c>
      <c r="Z53" s="77">
        <v>1.8514627444641992E-2</v>
      </c>
      <c r="AA53" s="77">
        <v>1.7132697591724585E-2</v>
      </c>
      <c r="AB53" s="77">
        <v>1.8514627444641992E-2</v>
      </c>
      <c r="AC53" s="77">
        <v>2.0365282042993375E-2</v>
      </c>
      <c r="AD53" s="77">
        <v>2.4866655891385162E-2</v>
      </c>
      <c r="AE53" s="77">
        <v>2.6806206562146443E-2</v>
      </c>
      <c r="AF53" s="59"/>
      <c r="AG53" s="78" t="s">
        <v>41</v>
      </c>
      <c r="AH53" s="78" t="s">
        <v>41</v>
      </c>
      <c r="AI53" s="78" t="s">
        <v>41</v>
      </c>
      <c r="AJ53" s="78" t="s">
        <v>41</v>
      </c>
      <c r="AK53" s="78"/>
      <c r="AL53" s="78"/>
      <c r="AM53" s="78"/>
      <c r="AN53" s="78"/>
      <c r="AO53" s="78"/>
      <c r="AP53" s="78"/>
      <c r="AQ53" s="59"/>
      <c r="AR53" s="77">
        <v>1.4149756487311139E-2</v>
      </c>
      <c r="AS53" s="77">
        <v>1.5092674817986889E-2</v>
      </c>
      <c r="AT53" s="77">
        <v>1.7009967903499023E-2</v>
      </c>
      <c r="AU53" s="77">
        <v>1.9516512624391396E-2</v>
      </c>
      <c r="AV53" s="77">
        <v>2.7719082311608533E-2</v>
      </c>
      <c r="AW53" s="77">
        <v>1.9516512624391396E-2</v>
      </c>
      <c r="AX53" s="77">
        <v>2.7719082311608533E-2</v>
      </c>
      <c r="AY53" s="77">
        <v>3.0362579081775226E-2</v>
      </c>
      <c r="AZ53" s="77">
        <v>3.8018497712568766E-2</v>
      </c>
      <c r="BA53" s="77">
        <v>4.2955732132650942E-2</v>
      </c>
      <c r="BB53" s="59"/>
      <c r="BC53" s="77" t="s">
        <v>41</v>
      </c>
      <c r="BD53" s="77" t="s">
        <v>41</v>
      </c>
      <c r="BE53" s="77" t="s">
        <v>41</v>
      </c>
      <c r="BF53" s="77" t="s">
        <v>41</v>
      </c>
      <c r="BG53" s="77"/>
      <c r="BH53" s="84"/>
      <c r="BI53" s="84"/>
      <c r="BJ53" s="84"/>
      <c r="BK53" s="84"/>
      <c r="BL53" s="84"/>
      <c r="BM53" s="59"/>
      <c r="BN53" s="77">
        <v>1.0566497712568765E-2</v>
      </c>
      <c r="BO53" s="72"/>
      <c r="BP53" s="77">
        <v>1.0566497712568765E-2</v>
      </c>
      <c r="BQ53" s="57"/>
      <c r="BR53" s="4"/>
      <c r="BT53" s="4"/>
    </row>
    <row r="54" spans="1:72" ht="11.5" customHeight="1" x14ac:dyDescent="0.25">
      <c r="A54" s="61"/>
      <c r="B54" s="62">
        <f t="shared" ref="B54:B58" si="3">+B53</f>
        <v>1.7875000000000002E-2</v>
      </c>
      <c r="D54" s="58"/>
      <c r="E54" s="63" t="s">
        <v>64</v>
      </c>
      <c r="F54" s="63" t="s">
        <v>35</v>
      </c>
      <c r="G54" s="64">
        <v>12.04</v>
      </c>
      <c r="H54" s="65">
        <v>2584.3286896</v>
      </c>
      <c r="I54" s="65"/>
      <c r="J54" s="66">
        <v>0.33803986710963463</v>
      </c>
      <c r="K54" s="66">
        <v>0.32724252491694356</v>
      </c>
      <c r="L54" s="66">
        <v>0.31204318936877079</v>
      </c>
      <c r="M54" s="66">
        <v>0.29385382059800669</v>
      </c>
      <c r="N54" s="66">
        <v>0.19036544850498341</v>
      </c>
      <c r="O54" s="66"/>
      <c r="P54" s="66"/>
      <c r="Q54" s="66"/>
      <c r="R54" s="66"/>
      <c r="S54" s="66"/>
      <c r="T54" s="59"/>
      <c r="U54" s="66">
        <v>0.39435215946843855</v>
      </c>
      <c r="V54" s="66">
        <v>0.23820598006644519</v>
      </c>
      <c r="W54" s="66"/>
      <c r="X54" s="66">
        <v>0.24850498338870433</v>
      </c>
      <c r="Y54" s="66">
        <v>0.24916943521594687</v>
      </c>
      <c r="Z54" s="66">
        <v>0.10755813953488373</v>
      </c>
      <c r="AA54" s="66">
        <v>0.24916943521594687</v>
      </c>
      <c r="AB54" s="66">
        <v>0.10755813953488373</v>
      </c>
      <c r="AC54" s="66">
        <v>0.05</v>
      </c>
      <c r="AD54" s="66">
        <v>5.0996677740863791E-2</v>
      </c>
      <c r="AE54" s="66">
        <v>5.7724252491694356E-2</v>
      </c>
      <c r="AF54" s="59"/>
      <c r="AG54" s="67" t="s">
        <v>41</v>
      </c>
      <c r="AH54" s="67" t="s">
        <v>41</v>
      </c>
      <c r="AI54" s="67" t="s">
        <v>41</v>
      </c>
      <c r="AJ54" s="67" t="s">
        <v>41</v>
      </c>
      <c r="AK54" s="67"/>
      <c r="AL54" s="67"/>
      <c r="AM54" s="67"/>
      <c r="AN54" s="67"/>
      <c r="AO54" s="67"/>
      <c r="AP54" s="67"/>
      <c r="AQ54" s="59"/>
      <c r="AR54" s="66">
        <v>0.12736620778505367</v>
      </c>
      <c r="AS54" s="66">
        <v>0.12721300046839282</v>
      </c>
      <c r="AT54" s="66">
        <v>0.12463125205744129</v>
      </c>
      <c r="AU54" s="66">
        <v>0.10058208877734479</v>
      </c>
      <c r="AV54" s="66">
        <v>7.5519041066492681E-2</v>
      </c>
      <c r="AW54" s="66">
        <v>0.10058208877734479</v>
      </c>
      <c r="AX54" s="66">
        <v>7.5519041066492681E-2</v>
      </c>
      <c r="AY54" s="66">
        <v>6.1622444263588448E-2</v>
      </c>
      <c r="AZ54" s="66">
        <v>6.0618038032478533E-2</v>
      </c>
      <c r="BA54" s="66">
        <v>6.1289999947657707E-2</v>
      </c>
      <c r="BB54" s="59"/>
      <c r="BC54" s="66" t="s">
        <v>41</v>
      </c>
      <c r="BD54" s="66" t="s">
        <v>41</v>
      </c>
      <c r="BE54" s="66" t="s">
        <v>41</v>
      </c>
      <c r="BF54" s="66" t="s">
        <v>41</v>
      </c>
      <c r="BG54" s="66"/>
      <c r="BH54" s="85"/>
      <c r="BI54" s="85"/>
      <c r="BJ54" s="85"/>
      <c r="BK54" s="85"/>
      <c r="BL54" s="85"/>
      <c r="BM54" s="59"/>
      <c r="BN54" s="66">
        <v>3.3166038032478529E-2</v>
      </c>
      <c r="BO54" s="66"/>
      <c r="BP54" s="66">
        <v>3.3166038032478529E-2</v>
      </c>
      <c r="BQ54" s="58"/>
      <c r="BR54" s="4"/>
      <c r="BS54" s="4"/>
      <c r="BT54" s="4"/>
    </row>
    <row r="55" spans="1:72" ht="11.5" customHeight="1" x14ac:dyDescent="0.25">
      <c r="A55" s="61"/>
      <c r="B55" s="62">
        <f t="shared" si="3"/>
        <v>1.7875000000000002E-2</v>
      </c>
      <c r="D55" s="57"/>
      <c r="E55" s="74" t="s">
        <v>65</v>
      </c>
      <c r="F55" s="74" t="s">
        <v>35</v>
      </c>
      <c r="G55" s="75">
        <v>109.16</v>
      </c>
      <c r="H55" s="76">
        <v>17106.702442080001</v>
      </c>
      <c r="I55" s="76"/>
      <c r="J55" s="77">
        <v>5.4800293147673144E-2</v>
      </c>
      <c r="K55" s="77">
        <v>5.6669109563942839E-2</v>
      </c>
      <c r="L55" s="77">
        <v>5.8611212898497626E-2</v>
      </c>
      <c r="M55" s="77">
        <v>6.4034444851593986E-2</v>
      </c>
      <c r="N55" s="77">
        <v>5.9701355807988285E-2</v>
      </c>
      <c r="O55" s="77"/>
      <c r="P55" s="77"/>
      <c r="Q55" s="77"/>
      <c r="R55" s="77"/>
      <c r="S55" s="77"/>
      <c r="T55" s="59"/>
      <c r="U55" s="77">
        <v>2.3937339684866252E-2</v>
      </c>
      <c r="V55" s="77">
        <v>2.7674972517405642E-2</v>
      </c>
      <c r="W55" s="77"/>
      <c r="X55" s="77">
        <v>3.1824844265298649E-2</v>
      </c>
      <c r="Y55" s="77">
        <v>3.5251007695126423E-2</v>
      </c>
      <c r="Z55" s="77">
        <v>3.5919750824477834E-2</v>
      </c>
      <c r="AA55" s="77">
        <v>3.5251007695126423E-2</v>
      </c>
      <c r="AB55" s="77">
        <v>3.5919750824477834E-2</v>
      </c>
      <c r="AC55" s="77">
        <v>3.6057163796262372E-2</v>
      </c>
      <c r="AD55" s="77">
        <v>3.6506046170758519E-2</v>
      </c>
      <c r="AE55" s="77">
        <v>3.7678636863319903E-2</v>
      </c>
      <c r="AF55" s="59"/>
      <c r="AG55" s="78" t="s">
        <v>41</v>
      </c>
      <c r="AH55" s="78" t="s">
        <v>41</v>
      </c>
      <c r="AI55" s="78" t="s">
        <v>41</v>
      </c>
      <c r="AJ55" s="78" t="s">
        <v>41</v>
      </c>
      <c r="AK55" s="78"/>
      <c r="AL55" s="78"/>
      <c r="AM55" s="78"/>
      <c r="AN55" s="78"/>
      <c r="AO55" s="78"/>
      <c r="AP55" s="78"/>
      <c r="AQ55" s="59"/>
      <c r="AR55" s="77">
        <v>4.7134206147857134E-2</v>
      </c>
      <c r="AS55" s="77">
        <v>4.7778266304077735E-2</v>
      </c>
      <c r="AT55" s="77">
        <v>4.9153113951658674E-2</v>
      </c>
      <c r="AU55" s="77">
        <v>5.385061121610675E-2</v>
      </c>
      <c r="AV55" s="77">
        <v>5.0933840548729174E-2</v>
      </c>
      <c r="AW55" s="77">
        <v>5.385061121610675E-2</v>
      </c>
      <c r="AX55" s="77">
        <v>5.0933840548729174E-2</v>
      </c>
      <c r="AY55" s="77">
        <v>5.2716869916808046E-2</v>
      </c>
      <c r="AZ55" s="77">
        <v>5.593751300170962E-2</v>
      </c>
      <c r="BA55" s="77">
        <v>5.9395559330163744E-2</v>
      </c>
      <c r="BB55" s="59"/>
      <c r="BC55" s="77" t="s">
        <v>41</v>
      </c>
      <c r="BD55" s="77" t="s">
        <v>41</v>
      </c>
      <c r="BE55" s="77" t="s">
        <v>41</v>
      </c>
      <c r="BF55" s="77" t="s">
        <v>41</v>
      </c>
      <c r="BG55" s="77"/>
      <c r="BH55" s="84"/>
      <c r="BI55" s="84"/>
      <c r="BJ55" s="84"/>
      <c r="BK55" s="84"/>
      <c r="BL55" s="84"/>
      <c r="BM55" s="59"/>
      <c r="BN55" s="77">
        <v>2.8485513001709619E-2</v>
      </c>
      <c r="BO55" s="77"/>
      <c r="BP55" s="77">
        <v>2.8485513001709619E-2</v>
      </c>
      <c r="BQ55" s="57"/>
      <c r="BR55" s="4"/>
      <c r="BT55" s="4"/>
    </row>
    <row r="56" spans="1:72" ht="11.5" customHeight="1" x14ac:dyDescent="0.25">
      <c r="A56" s="61"/>
      <c r="B56" s="62">
        <f t="shared" si="3"/>
        <v>1.7875000000000002E-2</v>
      </c>
      <c r="D56" s="58"/>
      <c r="E56" s="63" t="s">
        <v>66</v>
      </c>
      <c r="F56" s="63" t="s">
        <v>35</v>
      </c>
      <c r="G56" s="64">
        <v>108.82</v>
      </c>
      <c r="H56" s="65">
        <v>8642.5089933199997</v>
      </c>
      <c r="I56" s="65"/>
      <c r="J56" s="66">
        <v>5.1856276419775776E-2</v>
      </c>
      <c r="K56" s="66">
        <v>5.4309869509281385E-2</v>
      </c>
      <c r="L56" s="66">
        <v>5.714023157507811E-2</v>
      </c>
      <c r="M56" s="66">
        <v>5.8059180297739398E-2</v>
      </c>
      <c r="N56" s="66">
        <v>4.1095386877412245E-2</v>
      </c>
      <c r="O56" s="66"/>
      <c r="P56" s="66"/>
      <c r="Q56" s="66"/>
      <c r="R56" s="66"/>
      <c r="S56" s="66"/>
      <c r="T56" s="59"/>
      <c r="U56" s="66">
        <v>3.528763095019298E-2</v>
      </c>
      <c r="V56" s="66">
        <v>3.6500643264105868E-2</v>
      </c>
      <c r="W56" s="66"/>
      <c r="X56" s="66">
        <v>3.7336886601727619E-2</v>
      </c>
      <c r="Y56" s="66">
        <v>3.8145561477669544E-2</v>
      </c>
      <c r="Z56" s="66">
        <v>3.8834773019665508E-2</v>
      </c>
      <c r="AA56" s="66">
        <v>3.8145561477669544E-2</v>
      </c>
      <c r="AB56" s="66">
        <v>3.8834773019665508E-2</v>
      </c>
      <c r="AC56" s="66">
        <v>3.9165594559823567E-2</v>
      </c>
      <c r="AD56" s="66">
        <v>3.9652637382834047E-2</v>
      </c>
      <c r="AE56" s="66">
        <v>4.0442933284322732E-2</v>
      </c>
      <c r="AF56" s="59"/>
      <c r="AG56" s="67" t="s">
        <v>41</v>
      </c>
      <c r="AH56" s="67" t="s">
        <v>41</v>
      </c>
      <c r="AI56" s="67" t="s">
        <v>41</v>
      </c>
      <c r="AJ56" s="67" t="s">
        <v>41</v>
      </c>
      <c r="AK56" s="67"/>
      <c r="AL56" s="67"/>
      <c r="AM56" s="67"/>
      <c r="AN56" s="67"/>
      <c r="AO56" s="67"/>
      <c r="AP56" s="67"/>
      <c r="AQ56" s="59"/>
      <c r="AR56" s="66">
        <v>3.9450041003256137E-2</v>
      </c>
      <c r="AS56" s="66">
        <v>4.1956642148437376E-2</v>
      </c>
      <c r="AT56" s="66">
        <v>4.5410273396647861E-2</v>
      </c>
      <c r="AU56" s="66">
        <v>4.5783587195650656E-2</v>
      </c>
      <c r="AV56" s="66">
        <v>3.7999286147439117E-2</v>
      </c>
      <c r="AW56" s="66">
        <v>4.5783587195650656E-2</v>
      </c>
      <c r="AX56" s="66">
        <v>3.7999286147439117E-2</v>
      </c>
      <c r="AY56" s="66">
        <v>4.4289489650554542E-2</v>
      </c>
      <c r="AZ56" s="66">
        <v>4.8220656252730455E-2</v>
      </c>
      <c r="BA56" s="66">
        <v>5.2141408357129049E-2</v>
      </c>
      <c r="BB56" s="59"/>
      <c r="BC56" s="66" t="s">
        <v>41</v>
      </c>
      <c r="BD56" s="66" t="s">
        <v>41</v>
      </c>
      <c r="BE56" s="66" t="s">
        <v>41</v>
      </c>
      <c r="BF56" s="66" t="s">
        <v>41</v>
      </c>
      <c r="BG56" s="66"/>
      <c r="BH56" s="85"/>
      <c r="BI56" s="85"/>
      <c r="BJ56" s="85"/>
      <c r="BK56" s="85"/>
      <c r="BL56" s="85"/>
      <c r="BM56" s="59"/>
      <c r="BN56" s="66">
        <v>2.0768656252730455E-2</v>
      </c>
      <c r="BO56" s="66"/>
      <c r="BP56" s="66">
        <v>2.0768656252730455E-2</v>
      </c>
      <c r="BQ56" s="58"/>
      <c r="BR56" s="4"/>
      <c r="BS56" s="4"/>
      <c r="BT56" s="4"/>
    </row>
    <row r="57" spans="1:72" ht="11.5" customHeight="1" x14ac:dyDescent="0.25">
      <c r="A57" s="61"/>
      <c r="B57" s="62">
        <f t="shared" si="3"/>
        <v>1.7875000000000002E-2</v>
      </c>
      <c r="D57" s="57"/>
      <c r="E57" s="74" t="s">
        <v>67</v>
      </c>
      <c r="F57" s="74" t="s">
        <v>35</v>
      </c>
      <c r="G57" s="75">
        <v>63.13</v>
      </c>
      <c r="H57" s="76">
        <v>4091.6943101799998</v>
      </c>
      <c r="I57" s="76"/>
      <c r="J57" s="77">
        <v>0.13838111832726122</v>
      </c>
      <c r="K57" s="77">
        <v>0.10839537462379217</v>
      </c>
      <c r="L57" s="77">
        <v>0.11127831458894344</v>
      </c>
      <c r="M57" s="77">
        <v>0.11751940440361161</v>
      </c>
      <c r="N57" s="77">
        <v>0.11623633771582449</v>
      </c>
      <c r="O57" s="77"/>
      <c r="P57" s="77"/>
      <c r="Q57" s="77"/>
      <c r="R57" s="77"/>
      <c r="S57" s="77"/>
      <c r="T57" s="59"/>
      <c r="U57" s="77">
        <v>4.9168382702360215E-2</v>
      </c>
      <c r="V57" s="77">
        <v>5.2399809916046251E-2</v>
      </c>
      <c r="W57" s="77"/>
      <c r="X57" s="77">
        <v>5.5076825597972431E-2</v>
      </c>
      <c r="Y57" s="77">
        <v>5.759543798511009E-2</v>
      </c>
      <c r="Z57" s="77">
        <v>5.8260731823221917E-2</v>
      </c>
      <c r="AA57" s="77">
        <v>5.759543798511009E-2</v>
      </c>
      <c r="AB57" s="77">
        <v>5.8260731823221917E-2</v>
      </c>
      <c r="AC57" s="77">
        <v>5.9432916204657057E-2</v>
      </c>
      <c r="AD57" s="77">
        <v>6.9935054649136699E-2</v>
      </c>
      <c r="AE57" s="77">
        <v>6.024077300807857E-2</v>
      </c>
      <c r="AF57" s="59"/>
      <c r="AG57" s="78" t="s">
        <v>41</v>
      </c>
      <c r="AH57" s="78" t="s">
        <v>41</v>
      </c>
      <c r="AI57" s="78" t="s">
        <v>41</v>
      </c>
      <c r="AJ57" s="78" t="s">
        <v>41</v>
      </c>
      <c r="AK57" s="78"/>
      <c r="AL57" s="78"/>
      <c r="AM57" s="78"/>
      <c r="AN57" s="78"/>
      <c r="AO57" s="78"/>
      <c r="AP57" s="78"/>
      <c r="AQ57" s="59"/>
      <c r="AR57" s="77">
        <v>0.15759704525018445</v>
      </c>
      <c r="AS57" s="77">
        <v>0.12244759189944106</v>
      </c>
      <c r="AT57" s="77">
        <v>0.11976194936802406</v>
      </c>
      <c r="AU57" s="77">
        <v>9.6683131131012026E-2</v>
      </c>
      <c r="AV57" s="77">
        <v>8.2894865299385403E-2</v>
      </c>
      <c r="AW57" s="77">
        <v>9.6683131131012026E-2</v>
      </c>
      <c r="AX57" s="77">
        <v>8.2894865299385403E-2</v>
      </c>
      <c r="AY57" s="77">
        <v>7.2453323237678433E-2</v>
      </c>
      <c r="AZ57" s="77">
        <v>7.7275674772112918E-2</v>
      </c>
      <c r="BA57" s="77">
        <v>8.2918475343617626E-2</v>
      </c>
      <c r="BB57" s="59"/>
      <c r="BC57" s="77" t="s">
        <v>41</v>
      </c>
      <c r="BD57" s="77" t="s">
        <v>41</v>
      </c>
      <c r="BE57" s="77" t="s">
        <v>41</v>
      </c>
      <c r="BF57" s="77" t="s">
        <v>41</v>
      </c>
      <c r="BG57" s="77"/>
      <c r="BH57" s="84"/>
      <c r="BI57" s="84"/>
      <c r="BJ57" s="84"/>
      <c r="BK57" s="84"/>
      <c r="BL57" s="84"/>
      <c r="BM57" s="59"/>
      <c r="BN57" s="77">
        <v>4.9823674772112914E-2</v>
      </c>
      <c r="BO57" s="77"/>
      <c r="BP57" s="77">
        <v>4.9823674772112914E-2</v>
      </c>
      <c r="BQ57" s="57"/>
      <c r="BR57" s="4"/>
      <c r="BT57" s="4"/>
    </row>
    <row r="58" spans="1:72" ht="11.5" customHeight="1" x14ac:dyDescent="0.25">
      <c r="A58" s="61"/>
      <c r="B58" s="62">
        <f t="shared" si="3"/>
        <v>1.7875000000000002E-2</v>
      </c>
      <c r="D58" s="58"/>
      <c r="E58" s="63" t="s">
        <v>68</v>
      </c>
      <c r="F58" s="63" t="s">
        <v>35</v>
      </c>
      <c r="G58" s="64">
        <v>22.19</v>
      </c>
      <c r="H58" s="65">
        <v>13713.571202659999</v>
      </c>
      <c r="I58" s="65"/>
      <c r="J58" s="66">
        <v>5.9260928346101846E-2</v>
      </c>
      <c r="K58" s="66">
        <v>6.9806219017575472E-2</v>
      </c>
      <c r="L58" s="66">
        <v>6.6110860748084727E-2</v>
      </c>
      <c r="M58" s="66">
        <v>6.5434880576836413E-2</v>
      </c>
      <c r="N58" s="66">
        <v>5.2230734565119424E-2</v>
      </c>
      <c r="O58" s="66"/>
      <c r="P58" s="66"/>
      <c r="Q58" s="66"/>
      <c r="R58" s="66"/>
      <c r="S58" s="66"/>
      <c r="T58" s="59"/>
      <c r="U58" s="66">
        <v>4.6867958539882827E-2</v>
      </c>
      <c r="V58" s="66">
        <v>4.9526813880126176E-2</v>
      </c>
      <c r="W58" s="66"/>
      <c r="X58" s="66">
        <v>5.0833708877872918E-2</v>
      </c>
      <c r="Y58" s="66">
        <v>5.0878774222622797E-2</v>
      </c>
      <c r="Z58" s="66">
        <v>2.9923388913925191E-2</v>
      </c>
      <c r="AA58" s="66">
        <v>5.0878774222622797E-2</v>
      </c>
      <c r="AB58" s="66">
        <v>2.9923388913925191E-2</v>
      </c>
      <c r="AC58" s="66">
        <v>3.0644434429923387E-2</v>
      </c>
      <c r="AD58" s="66">
        <v>3.429472735466426E-2</v>
      </c>
      <c r="AE58" s="66">
        <v>3.6638125281658412E-2</v>
      </c>
      <c r="AF58" s="59"/>
      <c r="AG58" s="67" t="s">
        <v>41</v>
      </c>
      <c r="AH58" s="67" t="s">
        <v>41</v>
      </c>
      <c r="AI58" s="67" t="s">
        <v>41</v>
      </c>
      <c r="AJ58" s="67" t="s">
        <v>41</v>
      </c>
      <c r="AK58" s="67"/>
      <c r="AL58" s="67"/>
      <c r="AM58" s="67"/>
      <c r="AN58" s="67"/>
      <c r="AO58" s="67"/>
      <c r="AP58" s="67"/>
      <c r="AQ58" s="59"/>
      <c r="AR58" s="66">
        <v>3.9684652786911384E-2</v>
      </c>
      <c r="AS58" s="66">
        <v>4.0622451086274512E-2</v>
      </c>
      <c r="AT58" s="66">
        <v>3.7692992042224316E-2</v>
      </c>
      <c r="AU58" s="66">
        <v>3.7180777753270181E-2</v>
      </c>
      <c r="AV58" s="66">
        <v>3.3161197824697917E-2</v>
      </c>
      <c r="AW58" s="66">
        <v>3.7180777753270181E-2</v>
      </c>
      <c r="AX58" s="66">
        <v>3.3161197824697917E-2</v>
      </c>
      <c r="AY58" s="66">
        <v>4.0289718392634136E-2</v>
      </c>
      <c r="AZ58" s="66">
        <v>5.468942557672158E-2</v>
      </c>
      <c r="BA58" s="66">
        <v>5.5093978763882487E-2</v>
      </c>
      <c r="BB58" s="59"/>
      <c r="BC58" s="66" t="s">
        <v>41</v>
      </c>
      <c r="BD58" s="66" t="s">
        <v>41</v>
      </c>
      <c r="BE58" s="66" t="s">
        <v>41</v>
      </c>
      <c r="BF58" s="66" t="s">
        <v>41</v>
      </c>
      <c r="BG58" s="66"/>
      <c r="BH58" s="85"/>
      <c r="BI58" s="85"/>
      <c r="BJ58" s="85"/>
      <c r="BK58" s="85"/>
      <c r="BL58" s="85"/>
      <c r="BM58" s="59"/>
      <c r="BN58" s="66">
        <v>2.7237425576721579E-2</v>
      </c>
      <c r="BO58" s="66"/>
      <c r="BP58" s="66">
        <v>2.7237425576721579E-2</v>
      </c>
      <c r="BQ58" s="58"/>
      <c r="BR58" s="4"/>
      <c r="BS58" s="4"/>
      <c r="BT58" s="4"/>
    </row>
    <row r="59" spans="1:72" ht="11.5" customHeight="1" x14ac:dyDescent="0.25">
      <c r="A59" s="61"/>
      <c r="B59" s="82">
        <f>+B58</f>
        <v>1.7875000000000002E-2</v>
      </c>
      <c r="D59" s="83"/>
      <c r="E59" s="74" t="s">
        <v>69</v>
      </c>
      <c r="F59" s="74" t="s">
        <v>35</v>
      </c>
      <c r="G59" s="75">
        <v>64.62</v>
      </c>
      <c r="H59" s="76">
        <v>11148.767695980001</v>
      </c>
      <c r="I59" s="76"/>
      <c r="J59" s="77">
        <v>5.0665428659857632E-2</v>
      </c>
      <c r="K59" s="77">
        <v>5.5385329619312904E-2</v>
      </c>
      <c r="L59" s="77">
        <v>5.8758898173939957E-2</v>
      </c>
      <c r="M59" s="77">
        <v>5.9780253791395857E-2</v>
      </c>
      <c r="N59" s="77">
        <v>4.5326524295883623E-2</v>
      </c>
      <c r="O59" s="77"/>
      <c r="P59" s="77"/>
      <c r="Q59" s="77"/>
      <c r="R59" s="77"/>
      <c r="S59" s="77"/>
      <c r="T59" s="59"/>
      <c r="U59" s="77">
        <v>3.0950170225936241E-2</v>
      </c>
      <c r="V59" s="77">
        <v>3.265242958836273E-2</v>
      </c>
      <c r="W59" s="77"/>
      <c r="X59" s="77">
        <v>3.4385639121015166E-2</v>
      </c>
      <c r="Y59" s="77">
        <v>3.6211699164345405E-2</v>
      </c>
      <c r="Z59" s="77">
        <v>3.6830702568864122E-2</v>
      </c>
      <c r="AA59" s="77">
        <v>3.6211699164345405E-2</v>
      </c>
      <c r="AB59" s="77">
        <v>3.6830702568864122E-2</v>
      </c>
      <c r="AC59" s="77">
        <v>3.7093779015784582E-2</v>
      </c>
      <c r="AD59" s="77">
        <v>3.9012689569792626E-2</v>
      </c>
      <c r="AE59" s="77">
        <v>3.9925719591457749E-2</v>
      </c>
      <c r="AF59" s="59"/>
      <c r="AG59" s="78" t="s">
        <v>41</v>
      </c>
      <c r="AH59" s="78" t="s">
        <v>41</v>
      </c>
      <c r="AI59" s="78" t="s">
        <v>41</v>
      </c>
      <c r="AJ59" s="78" t="s">
        <v>41</v>
      </c>
      <c r="AK59" s="78"/>
      <c r="AL59" s="78"/>
      <c r="AM59" s="78"/>
      <c r="AN59" s="78"/>
      <c r="AO59" s="78"/>
      <c r="AP59" s="78"/>
      <c r="AQ59" s="59"/>
      <c r="AR59" s="77">
        <v>2.5745048143240027E-2</v>
      </c>
      <c r="AS59" s="77">
        <v>4.5934585897675628E-2</v>
      </c>
      <c r="AT59" s="77">
        <v>5.1989753470838992E-2</v>
      </c>
      <c r="AU59" s="77">
        <v>5.2621523402248765E-2</v>
      </c>
      <c r="AV59" s="77" t="s">
        <v>70</v>
      </c>
      <c r="AW59" s="77" t="s">
        <v>70</v>
      </c>
      <c r="AX59" s="77" t="s">
        <v>70</v>
      </c>
      <c r="AY59" s="77" t="s">
        <v>70</v>
      </c>
      <c r="AZ59" s="77" t="s">
        <v>70</v>
      </c>
      <c r="BA59" s="77" t="s">
        <v>70</v>
      </c>
      <c r="BB59" s="59"/>
      <c r="BC59" s="77" t="s">
        <v>41</v>
      </c>
      <c r="BD59" s="77" t="s">
        <v>41</v>
      </c>
      <c r="BE59" s="77" t="s">
        <v>41</v>
      </c>
      <c r="BF59" s="77" t="s">
        <v>41</v>
      </c>
      <c r="BG59" s="77"/>
      <c r="BH59" s="84"/>
      <c r="BI59" s="84"/>
      <c r="BJ59" s="84"/>
      <c r="BK59" s="84"/>
      <c r="BL59" s="84"/>
      <c r="BM59" s="59"/>
      <c r="BN59" s="77" t="s">
        <v>70</v>
      </c>
      <c r="BO59" s="77"/>
      <c r="BP59" s="77" t="s">
        <v>70</v>
      </c>
      <c r="BQ59" s="83"/>
      <c r="BR59" s="4"/>
      <c r="BS59" s="4"/>
      <c r="BT59" s="4"/>
    </row>
    <row r="60" spans="1:72" ht="11.5" customHeight="1" x14ac:dyDescent="0.25">
      <c r="A60" s="61"/>
      <c r="B60" s="62">
        <f>+B59</f>
        <v>1.7875000000000002E-2</v>
      </c>
      <c r="D60" s="58"/>
      <c r="E60" s="63" t="s">
        <v>71</v>
      </c>
      <c r="F60" s="63" t="s">
        <v>35</v>
      </c>
      <c r="G60" s="64">
        <v>17.420000000000002</v>
      </c>
      <c r="H60" s="65">
        <v>1818.5468246400003</v>
      </c>
      <c r="I60" s="65"/>
      <c r="J60" s="66">
        <v>0.13559127439724453</v>
      </c>
      <c r="K60" s="66">
        <v>0.11905855338691158</v>
      </c>
      <c r="L60" s="66">
        <v>0.14064293915040182</v>
      </c>
      <c r="M60" s="66">
        <v>0.12818599311136625</v>
      </c>
      <c r="N60" s="66">
        <v>8.1572904707233052E-2</v>
      </c>
      <c r="O60" s="66"/>
      <c r="P60" s="66"/>
      <c r="Q60" s="66"/>
      <c r="R60" s="66"/>
      <c r="S60" s="66"/>
      <c r="T60" s="59"/>
      <c r="U60" s="66">
        <v>7.4626865671641784E-2</v>
      </c>
      <c r="V60" s="66">
        <v>7.7841561423650979E-2</v>
      </c>
      <c r="W60" s="66"/>
      <c r="X60" s="66">
        <v>7.9965556831228468E-2</v>
      </c>
      <c r="Y60" s="66">
        <v>8.2204362801377717E-2</v>
      </c>
      <c r="Z60" s="66">
        <v>3.3869115958668192E-2</v>
      </c>
      <c r="AA60" s="66">
        <v>8.2204362801377717E-2</v>
      </c>
      <c r="AB60" s="66">
        <v>3.3869115958668192E-2</v>
      </c>
      <c r="AC60" s="66">
        <v>4.1216991963260619E-2</v>
      </c>
      <c r="AD60" s="66">
        <v>4.4202066590126286E-2</v>
      </c>
      <c r="AE60" s="66">
        <v>4.6957520091848455E-2</v>
      </c>
      <c r="AF60" s="59"/>
      <c r="AG60" s="67" t="s">
        <v>41</v>
      </c>
      <c r="AH60" s="67" t="s">
        <v>41</v>
      </c>
      <c r="AI60" s="67" t="s">
        <v>41</v>
      </c>
      <c r="AJ60" s="67" t="s">
        <v>41</v>
      </c>
      <c r="AK60" s="67"/>
      <c r="AL60" s="67"/>
      <c r="AM60" s="67"/>
      <c r="AN60" s="67"/>
      <c r="AO60" s="67"/>
      <c r="AP60" s="67"/>
      <c r="AQ60" s="59"/>
      <c r="AR60" s="66">
        <v>8.5832554707514427E-2</v>
      </c>
      <c r="AS60" s="66">
        <v>8.9317729261266188E-2</v>
      </c>
      <c r="AT60" s="66">
        <v>8.9868873144185069E-2</v>
      </c>
      <c r="AU60" s="66">
        <v>8.6967262701759182E-2</v>
      </c>
      <c r="AV60" s="66">
        <v>6.2571040825496818E-2</v>
      </c>
      <c r="AW60" s="66">
        <v>8.6967262701759182E-2</v>
      </c>
      <c r="AX60" s="66">
        <v>6.2571040825496818E-2</v>
      </c>
      <c r="AY60" s="66">
        <v>6.8962364653651451E-2</v>
      </c>
      <c r="AZ60" s="66">
        <v>7.2852792062490637E-2</v>
      </c>
      <c r="BA60" s="66">
        <v>7.3918120767944434E-2</v>
      </c>
      <c r="BB60" s="59"/>
      <c r="BC60" s="66" t="s">
        <v>41</v>
      </c>
      <c r="BD60" s="66" t="s">
        <v>41</v>
      </c>
      <c r="BE60" s="66" t="s">
        <v>41</v>
      </c>
      <c r="BF60" s="66" t="s">
        <v>41</v>
      </c>
      <c r="BG60" s="66"/>
      <c r="BH60" s="85"/>
      <c r="BI60" s="85"/>
      <c r="BJ60" s="85"/>
      <c r="BK60" s="85"/>
      <c r="BL60" s="85"/>
      <c r="BM60" s="59"/>
      <c r="BN60" s="66">
        <v>4.5400792062490633E-2</v>
      </c>
      <c r="BO60" s="66"/>
      <c r="BP60" s="66">
        <v>4.5400792062490633E-2</v>
      </c>
      <c r="BQ60" s="58"/>
      <c r="BR60" s="4"/>
      <c r="BS60" s="4"/>
      <c r="BT60" s="4"/>
    </row>
    <row r="61" spans="1:72" x14ac:dyDescent="0.25">
      <c r="D61" s="107"/>
      <c r="E61" s="108" t="s">
        <v>37</v>
      </c>
      <c r="F61" s="108"/>
      <c r="G61" s="109"/>
      <c r="H61" s="110"/>
      <c r="I61" s="110"/>
      <c r="J61" s="98">
        <v>0.1046925774019786</v>
      </c>
      <c r="K61" s="98">
        <v>0.10140784457184975</v>
      </c>
      <c r="L61" s="98">
        <v>0.10402670444529671</v>
      </c>
      <c r="M61" s="98">
        <v>0.10224046360303039</v>
      </c>
      <c r="N61" s="98">
        <v>7.7502848761498752E-2</v>
      </c>
      <c r="O61" s="98"/>
      <c r="P61" s="98"/>
      <c r="Q61" s="98"/>
      <c r="R61" s="98"/>
      <c r="S61" s="98"/>
      <c r="T61" s="92"/>
      <c r="U61" s="98">
        <v>8.0710064569198978E-2</v>
      </c>
      <c r="V61" s="98">
        <v>6.5802910027928679E-2</v>
      </c>
      <c r="W61" s="98"/>
      <c r="X61" s="98">
        <v>6.9290881481849212E-2</v>
      </c>
      <c r="Y61" s="92">
        <v>7.1138463847992675E-2</v>
      </c>
      <c r="Z61" s="92">
        <v>4.5871030206062653E-2</v>
      </c>
      <c r="AA61" s="92">
        <v>7.1138463847992675E-2</v>
      </c>
      <c r="AB61" s="92">
        <v>4.5871030206062653E-2</v>
      </c>
      <c r="AC61" s="92">
        <v>4.0662523541727662E-2</v>
      </c>
      <c r="AD61" s="92">
        <v>4.4461272276842684E-2</v>
      </c>
      <c r="AE61" s="92">
        <v>4.5563583392220212E-2</v>
      </c>
      <c r="AF61" s="93"/>
      <c r="AG61" s="94"/>
      <c r="AH61" s="94"/>
      <c r="AI61" s="94"/>
      <c r="AJ61" s="94"/>
      <c r="AK61" s="94"/>
      <c r="AL61" s="94"/>
      <c r="AM61" s="96"/>
      <c r="AN61" s="96"/>
      <c r="AO61" s="96"/>
      <c r="AP61" s="96"/>
      <c r="AQ61" s="93"/>
      <c r="AR61" s="92">
        <v>6.6752010947745063E-2</v>
      </c>
      <c r="AS61" s="92">
        <v>6.6158675847148782E-2</v>
      </c>
      <c r="AT61" s="92">
        <v>6.697949090821731E-2</v>
      </c>
      <c r="AU61" s="92">
        <v>6.3174913011208908E-2</v>
      </c>
      <c r="AV61" s="92">
        <v>5.3589562368091523E-2</v>
      </c>
      <c r="AW61" s="92">
        <v>6.4494086712328924E-2</v>
      </c>
      <c r="AX61" s="92">
        <v>5.3589562368091523E-2</v>
      </c>
      <c r="AY61" s="92">
        <v>5.4376574248347243E-2</v>
      </c>
      <c r="AZ61" s="92">
        <v>5.9614046826172558E-2</v>
      </c>
      <c r="BA61" s="92">
        <v>6.2507242242683489E-2</v>
      </c>
      <c r="BB61" s="93"/>
      <c r="BC61" s="92"/>
      <c r="BD61" s="92"/>
      <c r="BE61" s="92"/>
      <c r="BF61" s="92"/>
      <c r="BG61" s="92"/>
      <c r="BH61" s="97"/>
      <c r="BI61" s="97"/>
      <c r="BJ61" s="97"/>
      <c r="BK61" s="97"/>
      <c r="BL61" s="97"/>
      <c r="BM61" s="93"/>
      <c r="BN61" s="92">
        <v>3.2162046826172561E-2</v>
      </c>
      <c r="BO61" s="92"/>
      <c r="BP61" s="92">
        <v>3.2162046826172561E-2</v>
      </c>
      <c r="BQ61" s="112"/>
    </row>
    <row r="62" spans="1:72" x14ac:dyDescent="0.25">
      <c r="D62" s="57"/>
      <c r="E62" s="132"/>
      <c r="F62" s="113"/>
      <c r="G62" s="114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4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4"/>
      <c r="AN62" s="114"/>
      <c r="AO62" s="114"/>
      <c r="AP62" s="114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4"/>
      <c r="BP62" s="113"/>
      <c r="BQ62" s="113"/>
    </row>
    <row r="63" spans="1:72" x14ac:dyDescent="0.25">
      <c r="D63" s="57"/>
      <c r="E63" s="124" t="s">
        <v>72</v>
      </c>
      <c r="F63" s="113"/>
      <c r="G63" s="114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4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4"/>
      <c r="AN63" s="114"/>
      <c r="AO63" s="114"/>
      <c r="AP63" s="114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4"/>
      <c r="BP63" s="113"/>
      <c r="BQ63" s="113"/>
    </row>
    <row r="64" spans="1:72" ht="11.5" customHeight="1" x14ac:dyDescent="0.25">
      <c r="A64" s="61"/>
      <c r="B64" s="118">
        <f>+[1]Bloomberg!D21/100</f>
        <v>4.5100000000000001E-3</v>
      </c>
      <c r="D64" s="58"/>
      <c r="E64" s="63" t="s">
        <v>73</v>
      </c>
      <c r="F64" s="63" t="s">
        <v>35</v>
      </c>
      <c r="G64" s="64">
        <v>22.53</v>
      </c>
      <c r="H64" s="65">
        <v>6804.8739638129637</v>
      </c>
      <c r="I64" s="65"/>
      <c r="J64" s="66">
        <v>9.9289835774522855E-2</v>
      </c>
      <c r="K64" s="66">
        <v>0.11007545494895693</v>
      </c>
      <c r="L64" s="66">
        <v>0.11637816245006656</v>
      </c>
      <c r="M64" s="66">
        <v>0.12316910785619173</v>
      </c>
      <c r="N64" s="66">
        <v>0.10310696848646249</v>
      </c>
      <c r="O64" s="66"/>
      <c r="P64" s="66"/>
      <c r="Q64" s="66"/>
      <c r="R64" s="66"/>
      <c r="S64" s="66"/>
      <c r="T64" s="59"/>
      <c r="U64" s="66">
        <v>7.9316466932978252E-2</v>
      </c>
      <c r="V64" s="66">
        <v>8.5974256546826458E-2</v>
      </c>
      <c r="W64" s="66"/>
      <c r="X64" s="66">
        <v>9.2809587217043937E-2</v>
      </c>
      <c r="Y64" s="66">
        <v>9.7691966267199282E-2</v>
      </c>
      <c r="Z64" s="66">
        <v>6.3737239236573456E-2</v>
      </c>
      <c r="AA64" s="66">
        <v>9.7691966267199282E-2</v>
      </c>
      <c r="AB64" s="66">
        <v>6.3737239236573456E-2</v>
      </c>
      <c r="AC64" s="66">
        <v>5.823346648912562E-2</v>
      </c>
      <c r="AD64" s="66">
        <v>8.0115401686640039E-2</v>
      </c>
      <c r="AE64" s="66">
        <v>8.4553928095872172E-2</v>
      </c>
      <c r="AF64" s="59"/>
      <c r="AG64" s="67" t="s">
        <v>41</v>
      </c>
      <c r="AH64" s="67" t="s">
        <v>41</v>
      </c>
      <c r="AI64" s="67" t="s">
        <v>41</v>
      </c>
      <c r="AJ64" s="67" t="s">
        <v>41</v>
      </c>
      <c r="AK64" s="67"/>
      <c r="AL64" s="67"/>
      <c r="AM64" s="67"/>
      <c r="AN64" s="67"/>
      <c r="AO64" s="67"/>
      <c r="AP64" s="67"/>
      <c r="AQ64" s="59"/>
      <c r="AR64" s="66">
        <v>5.6561633120071349E-2</v>
      </c>
      <c r="AS64" s="66">
        <v>5.9914051235969559E-2</v>
      </c>
      <c r="AT64" s="66">
        <v>6.1083485817857518E-2</v>
      </c>
      <c r="AU64" s="66">
        <v>6.1551259650612714E-2</v>
      </c>
      <c r="AV64" s="66">
        <v>5.3928475743763325E-2</v>
      </c>
      <c r="AW64" s="66">
        <v>6.1551259650612714E-2</v>
      </c>
      <c r="AX64" s="66">
        <v>5.3928475743763325E-2</v>
      </c>
      <c r="AY64" s="66">
        <v>4.5762080171523306E-2</v>
      </c>
      <c r="AZ64" s="66">
        <v>5.0835321274669665E-2</v>
      </c>
      <c r="BA64" s="66">
        <v>5.2528487134056147E-2</v>
      </c>
      <c r="BB64" s="59"/>
      <c r="BC64" s="66" t="s">
        <v>41</v>
      </c>
      <c r="BD64" s="66" t="s">
        <v>41</v>
      </c>
      <c r="BE64" s="66" t="s">
        <v>41</v>
      </c>
      <c r="BF64" s="66" t="s">
        <v>41</v>
      </c>
      <c r="BG64" s="66"/>
      <c r="BH64" s="85"/>
      <c r="BI64" s="85"/>
      <c r="BJ64" s="85"/>
      <c r="BK64" s="85"/>
      <c r="BL64" s="85"/>
      <c r="BM64" s="59"/>
      <c r="BN64" s="66">
        <v>3.6025321274669661E-2</v>
      </c>
      <c r="BO64" s="66"/>
      <c r="BP64" s="66">
        <v>3.6025321274669661E-2</v>
      </c>
      <c r="BQ64" s="58"/>
      <c r="BR64" s="4"/>
      <c r="BS64" s="4"/>
      <c r="BT64" s="4"/>
    </row>
    <row r="65" spans="1:72" ht="11.5" customHeight="1" x14ac:dyDescent="0.25">
      <c r="A65" s="61"/>
      <c r="B65" s="62">
        <f>+B64</f>
        <v>4.5100000000000001E-3</v>
      </c>
      <c r="D65" s="57"/>
      <c r="E65" s="74" t="s">
        <v>74</v>
      </c>
      <c r="F65" s="74" t="s">
        <v>35</v>
      </c>
      <c r="G65" s="75">
        <v>14.86</v>
      </c>
      <c r="H65" s="76">
        <v>630.08261543257402</v>
      </c>
      <c r="I65" s="76"/>
      <c r="J65" s="77" t="s">
        <v>41</v>
      </c>
      <c r="K65" s="77" t="s">
        <v>41</v>
      </c>
      <c r="L65" s="77" t="s">
        <v>41</v>
      </c>
      <c r="M65" s="77" t="s">
        <v>41</v>
      </c>
      <c r="N65" s="77" t="s">
        <v>41</v>
      </c>
      <c r="O65" s="77"/>
      <c r="P65" s="77"/>
      <c r="Q65" s="77"/>
      <c r="R65" s="77"/>
      <c r="S65" s="77"/>
      <c r="T65" s="59"/>
      <c r="U65" s="77">
        <v>0.20740242261103636</v>
      </c>
      <c r="V65" s="77">
        <v>0.20787348586810228</v>
      </c>
      <c r="W65" s="77"/>
      <c r="X65" s="77">
        <v>0.1695827725437416</v>
      </c>
      <c r="Y65" s="77">
        <v>0.1695827725437416</v>
      </c>
      <c r="Z65" s="77">
        <v>6.7967698519515479E-2</v>
      </c>
      <c r="AA65" s="77">
        <v>0.1695827725437416</v>
      </c>
      <c r="AB65" s="77">
        <v>6.7967698519515479E-2</v>
      </c>
      <c r="AC65" s="77">
        <v>7.2409152086137296E-2</v>
      </c>
      <c r="AD65" s="77">
        <v>7.8802153432032312E-2</v>
      </c>
      <c r="AE65" s="77">
        <v>8.2436069986541072E-2</v>
      </c>
      <c r="AF65" s="59"/>
      <c r="AG65" s="78" t="s">
        <v>41</v>
      </c>
      <c r="AH65" s="78" t="s">
        <v>41</v>
      </c>
      <c r="AI65" s="78" t="s">
        <v>41</v>
      </c>
      <c r="AJ65" s="78" t="s">
        <v>41</v>
      </c>
      <c r="AK65" s="78"/>
      <c r="AL65" s="78"/>
      <c r="AM65" s="78"/>
      <c r="AN65" s="78"/>
      <c r="AO65" s="78"/>
      <c r="AP65" s="78"/>
      <c r="AQ65" s="59"/>
      <c r="AR65" s="77">
        <v>0.11442280308564777</v>
      </c>
      <c r="AS65" s="77">
        <v>0.11223610406012803</v>
      </c>
      <c r="AT65" s="77">
        <v>0.10973737323708226</v>
      </c>
      <c r="AU65" s="77">
        <v>9.6065551441908828E-2</v>
      </c>
      <c r="AV65" s="77">
        <v>7.5737670410222752E-2</v>
      </c>
      <c r="AW65" s="77">
        <v>9.6065551441908828E-2</v>
      </c>
      <c r="AX65" s="77">
        <v>7.5737670410222752E-2</v>
      </c>
      <c r="AY65" s="77">
        <v>6.7173511967410018E-2</v>
      </c>
      <c r="AZ65" s="77">
        <v>6.1093844801327381E-2</v>
      </c>
      <c r="BA65" s="77">
        <v>5.8877428461757531E-2</v>
      </c>
      <c r="BB65" s="59"/>
      <c r="BC65" s="77" t="s">
        <v>41</v>
      </c>
      <c r="BD65" s="77" t="s">
        <v>41</v>
      </c>
      <c r="BE65" s="77" t="s">
        <v>41</v>
      </c>
      <c r="BF65" s="77" t="s">
        <v>41</v>
      </c>
      <c r="BG65" s="77"/>
      <c r="BH65" s="84"/>
      <c r="BI65" s="84"/>
      <c r="BJ65" s="84"/>
      <c r="BK65" s="84"/>
      <c r="BL65" s="84"/>
      <c r="BM65" s="59"/>
      <c r="BN65" s="77">
        <v>4.6283844801327384E-2</v>
      </c>
      <c r="BO65" s="77"/>
      <c r="BP65" s="77">
        <v>4.6283844801327384E-2</v>
      </c>
      <c r="BQ65" s="57"/>
      <c r="BR65" s="4"/>
      <c r="BT65" s="4"/>
    </row>
    <row r="66" spans="1:72" ht="11.5" customHeight="1" x14ac:dyDescent="0.25">
      <c r="A66" s="61"/>
      <c r="B66" s="118">
        <f>+[1]Bloomberg!D22/100</f>
        <v>1.298E-2</v>
      </c>
      <c r="D66" s="58"/>
      <c r="E66" s="63" t="s">
        <v>75</v>
      </c>
      <c r="F66" s="63" t="s">
        <v>35</v>
      </c>
      <c r="G66" s="65">
        <v>714.6</v>
      </c>
      <c r="H66" s="65">
        <v>6525.872252063411</v>
      </c>
      <c r="I66" s="65"/>
      <c r="J66" s="66" t="s">
        <v>41</v>
      </c>
      <c r="K66" s="66" t="s">
        <v>41</v>
      </c>
      <c r="L66" s="66" t="s">
        <v>41</v>
      </c>
      <c r="M66" s="66" t="s">
        <v>41</v>
      </c>
      <c r="N66" s="66" t="s">
        <v>41</v>
      </c>
      <c r="O66" s="66"/>
      <c r="P66" s="66"/>
      <c r="Q66" s="66"/>
      <c r="R66" s="66"/>
      <c r="S66" s="66"/>
      <c r="T66" s="59"/>
      <c r="U66" s="66">
        <v>4.6319619367478311E-2</v>
      </c>
      <c r="V66" s="66">
        <v>5.0937587461516935E-2</v>
      </c>
      <c r="W66" s="66"/>
      <c r="X66" s="66">
        <v>5.681500139938428E-2</v>
      </c>
      <c r="Y66" s="66">
        <v>6.5631122306185286E-2</v>
      </c>
      <c r="Z66" s="66">
        <v>4.5899804086202076E-2</v>
      </c>
      <c r="AA66" s="66">
        <v>6.5631122306185286E-2</v>
      </c>
      <c r="AB66" s="66">
        <v>4.5899804086202076E-2</v>
      </c>
      <c r="AC66" s="66">
        <v>3.4005037783375318E-2</v>
      </c>
      <c r="AD66" s="66">
        <v>4.9678141617688222E-2</v>
      </c>
      <c r="AE66" s="66">
        <v>5.3736356003358521E-2</v>
      </c>
      <c r="AF66" s="59"/>
      <c r="AG66" s="67" t="s">
        <v>41</v>
      </c>
      <c r="AH66" s="67" t="s">
        <v>41</v>
      </c>
      <c r="AI66" s="67" t="s">
        <v>41</v>
      </c>
      <c r="AJ66" s="67" t="s">
        <v>41</v>
      </c>
      <c r="AK66" s="67"/>
      <c r="AL66" s="67"/>
      <c r="AM66" s="67"/>
      <c r="AN66" s="67"/>
      <c r="AO66" s="67"/>
      <c r="AP66" s="67"/>
      <c r="AQ66" s="59"/>
      <c r="AR66" s="66">
        <v>5.8845487674919907E-2</v>
      </c>
      <c r="AS66" s="66">
        <v>5.8305825985647798E-2</v>
      </c>
      <c r="AT66" s="66">
        <v>5.8597003849805075E-2</v>
      </c>
      <c r="AU66" s="66">
        <v>6.0454985178504568E-2</v>
      </c>
      <c r="AV66" s="66">
        <v>5.9692591624174993E-2</v>
      </c>
      <c r="AW66" s="66">
        <v>6.0454985178504568E-2</v>
      </c>
      <c r="AX66" s="66">
        <v>5.9692591624174993E-2</v>
      </c>
      <c r="AY66" s="66">
        <v>3.5666238785049639E-2</v>
      </c>
      <c r="AZ66" s="66">
        <v>4.6689546003109435E-2</v>
      </c>
      <c r="BA66" s="66">
        <v>4.87254191611525E-2</v>
      </c>
      <c r="BB66" s="59"/>
      <c r="BC66" s="66" t="s">
        <v>41</v>
      </c>
      <c r="BD66" s="66" t="s">
        <v>41</v>
      </c>
      <c r="BE66" s="66" t="s">
        <v>41</v>
      </c>
      <c r="BF66" s="66" t="s">
        <v>41</v>
      </c>
      <c r="BG66" s="66"/>
      <c r="BH66" s="85"/>
      <c r="BI66" s="85"/>
      <c r="BJ66" s="85"/>
      <c r="BK66" s="85"/>
      <c r="BL66" s="85"/>
      <c r="BM66" s="59"/>
      <c r="BN66" s="66">
        <v>2.7609546003109435E-2</v>
      </c>
      <c r="BO66" s="66"/>
      <c r="BP66" s="66">
        <v>2.7609546003109435E-2</v>
      </c>
      <c r="BQ66" s="58"/>
      <c r="BR66" s="4"/>
      <c r="BS66" s="4"/>
      <c r="BT66" s="4"/>
    </row>
    <row r="67" spans="1:72" ht="11.5" customHeight="1" x14ac:dyDescent="0.25">
      <c r="A67" s="61"/>
      <c r="B67" s="62">
        <f>+B66</f>
        <v>1.298E-2</v>
      </c>
      <c r="D67" s="57"/>
      <c r="E67" s="74" t="s">
        <v>76</v>
      </c>
      <c r="F67" s="74" t="s">
        <v>35</v>
      </c>
      <c r="G67" s="75">
        <v>489.2</v>
      </c>
      <c r="H67" s="76">
        <v>5584.2674839027968</v>
      </c>
      <c r="I67" s="76"/>
      <c r="J67" s="77">
        <v>6.9092395748160271E-2</v>
      </c>
      <c r="K67" s="77">
        <v>7.134096484055602E-2</v>
      </c>
      <c r="L67" s="77">
        <v>7.8699918233851196E-2</v>
      </c>
      <c r="M67" s="77">
        <v>6.2755519215044978E-2</v>
      </c>
      <c r="N67" s="77">
        <v>6.7048242027800506E-2</v>
      </c>
      <c r="O67" s="77"/>
      <c r="P67" s="77"/>
      <c r="Q67" s="77"/>
      <c r="R67" s="77"/>
      <c r="S67" s="77"/>
      <c r="T67" s="59"/>
      <c r="U67" s="77">
        <v>5.8258381030253492E-2</v>
      </c>
      <c r="V67" s="77">
        <v>5.9689288634505323E-2</v>
      </c>
      <c r="W67" s="77"/>
      <c r="X67" s="77">
        <v>6.152902698282911E-2</v>
      </c>
      <c r="Y67" s="77">
        <v>6.3573180703188889E-2</v>
      </c>
      <c r="Z67" s="77">
        <v>3.4955028618152091E-2</v>
      </c>
      <c r="AA67" s="77">
        <v>6.3573180703188889E-2</v>
      </c>
      <c r="AB67" s="77">
        <v>3.4955028618152091E-2</v>
      </c>
      <c r="AC67" s="77">
        <v>3.1275551921504496E-2</v>
      </c>
      <c r="AD67" s="77">
        <v>4.0065412919051517E-2</v>
      </c>
      <c r="AE67" s="77">
        <v>4.2109566639411289E-2</v>
      </c>
      <c r="AF67" s="59"/>
      <c r="AG67" s="78" t="s">
        <v>41</v>
      </c>
      <c r="AH67" s="78" t="s">
        <v>41</v>
      </c>
      <c r="AI67" s="78" t="s">
        <v>41</v>
      </c>
      <c r="AJ67" s="78" t="s">
        <v>41</v>
      </c>
      <c r="AK67" s="78"/>
      <c r="AL67" s="78"/>
      <c r="AM67" s="78"/>
      <c r="AN67" s="78"/>
      <c r="AO67" s="78"/>
      <c r="AP67" s="78"/>
      <c r="AQ67" s="59"/>
      <c r="AR67" s="77">
        <v>7.7711947939996168E-2</v>
      </c>
      <c r="AS67" s="77">
        <v>7.7703867314982897E-2</v>
      </c>
      <c r="AT67" s="77">
        <v>7.3122441526216511E-2</v>
      </c>
      <c r="AU67" s="77">
        <v>6.467703401236076E-2</v>
      </c>
      <c r="AV67" s="77">
        <v>6.056341869311186E-2</v>
      </c>
      <c r="AW67" s="77">
        <v>6.467703401236076E-2</v>
      </c>
      <c r="AX67" s="77">
        <v>6.056341869311186E-2</v>
      </c>
      <c r="AY67" s="77">
        <v>4.307261725816601E-2</v>
      </c>
      <c r="AZ67" s="77">
        <v>4.6415542966775504E-2</v>
      </c>
      <c r="BA67" s="77">
        <v>4.9585601018851379E-2</v>
      </c>
      <c r="BB67" s="59"/>
      <c r="BC67" s="77" t="s">
        <v>41</v>
      </c>
      <c r="BD67" s="77" t="s">
        <v>41</v>
      </c>
      <c r="BE67" s="77" t="s">
        <v>41</v>
      </c>
      <c r="BF67" s="77" t="s">
        <v>41</v>
      </c>
      <c r="BG67" s="77"/>
      <c r="BH67" s="84"/>
      <c r="BI67" s="84"/>
      <c r="BJ67" s="84"/>
      <c r="BK67" s="84"/>
      <c r="BL67" s="84"/>
      <c r="BM67" s="59"/>
      <c r="BN67" s="77">
        <v>2.7335542966775504E-2</v>
      </c>
      <c r="BO67" s="77"/>
      <c r="BP67" s="77">
        <v>2.7335542966775504E-2</v>
      </c>
      <c r="BQ67" s="57"/>
      <c r="BR67" s="4"/>
      <c r="BT67" s="4"/>
    </row>
    <row r="68" spans="1:72" ht="11.5" customHeight="1" x14ac:dyDescent="0.25">
      <c r="A68" s="61"/>
      <c r="B68" s="62">
        <f>+B67</f>
        <v>1.298E-2</v>
      </c>
      <c r="D68" s="57"/>
      <c r="E68" s="74" t="s">
        <v>77</v>
      </c>
      <c r="F68" s="74" t="s">
        <v>35</v>
      </c>
      <c r="G68" s="75">
        <v>26.75</v>
      </c>
      <c r="H68" s="76">
        <v>1517.5935623228022</v>
      </c>
      <c r="I68" s="76"/>
      <c r="J68" s="77">
        <v>0.5158878504672898</v>
      </c>
      <c r="K68" s="77">
        <v>0.53084112149532714</v>
      </c>
      <c r="L68" s="77">
        <v>0.54953271028037376</v>
      </c>
      <c r="M68" s="77">
        <v>0.45607476635514022</v>
      </c>
      <c r="N68" s="77">
        <v>0.20934579439252335</v>
      </c>
      <c r="O68" s="77"/>
      <c r="P68" s="77"/>
      <c r="Q68" s="77"/>
      <c r="R68" s="77"/>
      <c r="S68" s="77"/>
      <c r="T68" s="59"/>
      <c r="U68" s="77">
        <v>0.40747663551401869</v>
      </c>
      <c r="V68" s="77">
        <v>0.43364485981308415</v>
      </c>
      <c r="W68" s="77"/>
      <c r="X68" s="77">
        <v>0.4448598130841121</v>
      </c>
      <c r="Y68" s="77">
        <v>0.43738317757009348</v>
      </c>
      <c r="Z68" s="77">
        <v>2.6168224299065422E-2</v>
      </c>
      <c r="AA68" s="77">
        <v>0.43738317757009348</v>
      </c>
      <c r="AB68" s="77">
        <v>2.6168224299065422E-2</v>
      </c>
      <c r="AC68" s="77">
        <v>4.8598130841121495E-2</v>
      </c>
      <c r="AD68" s="77">
        <v>4.1121495327102797E-2</v>
      </c>
      <c r="AE68" s="77">
        <v>5.6074766355140186E-2</v>
      </c>
      <c r="AF68" s="59"/>
      <c r="AG68" s="78" t="s">
        <v>41</v>
      </c>
      <c r="AH68" s="78" t="s">
        <v>41</v>
      </c>
      <c r="AI68" s="78" t="s">
        <v>41</v>
      </c>
      <c r="AJ68" s="78" t="s">
        <v>41</v>
      </c>
      <c r="AK68" s="78"/>
      <c r="AL68" s="78"/>
      <c r="AM68" s="78"/>
      <c r="AN68" s="78"/>
      <c r="AO68" s="78"/>
      <c r="AP68" s="78"/>
      <c r="AQ68" s="59"/>
      <c r="AR68" s="77">
        <v>0.11764101605941414</v>
      </c>
      <c r="AS68" s="77">
        <v>0.12568593531492622</v>
      </c>
      <c r="AT68" s="77">
        <v>0.12843844595182283</v>
      </c>
      <c r="AU68" s="77">
        <v>0.11847607552831918</v>
      </c>
      <c r="AV68" s="77">
        <v>5.1423269918208551E-2</v>
      </c>
      <c r="AW68" s="77">
        <v>0.11847607552831918</v>
      </c>
      <c r="AX68" s="77">
        <v>5.1423269918208551E-2</v>
      </c>
      <c r="AY68" s="77">
        <v>5.533655974827234E-2</v>
      </c>
      <c r="AZ68" s="77">
        <v>5.7627335830995122E-2</v>
      </c>
      <c r="BA68" s="77">
        <v>5.4978625985346904E-2</v>
      </c>
      <c r="BB68" s="59"/>
      <c r="BC68" s="77" t="s">
        <v>41</v>
      </c>
      <c r="BD68" s="77" t="s">
        <v>41</v>
      </c>
      <c r="BE68" s="77" t="s">
        <v>41</v>
      </c>
      <c r="BF68" s="77" t="s">
        <v>41</v>
      </c>
      <c r="BG68" s="77"/>
      <c r="BH68" s="84"/>
      <c r="BI68" s="84"/>
      <c r="BJ68" s="84"/>
      <c r="BK68" s="84"/>
      <c r="BL68" s="84"/>
      <c r="BM68" s="59"/>
      <c r="BN68" s="77">
        <v>3.8547335830995122E-2</v>
      </c>
      <c r="BO68" s="77"/>
      <c r="BP68" s="77">
        <v>3.8547335830995122E-2</v>
      </c>
      <c r="BQ68" s="57"/>
      <c r="BR68" s="4"/>
      <c r="BT68" s="4"/>
    </row>
    <row r="69" spans="1:72" x14ac:dyDescent="0.25">
      <c r="D69" s="107"/>
      <c r="E69" s="108" t="s">
        <v>37</v>
      </c>
      <c r="F69" s="108"/>
      <c r="G69" s="109"/>
      <c r="H69" s="110"/>
      <c r="I69" s="110"/>
      <c r="J69" s="98">
        <v>0.22809002732999098</v>
      </c>
      <c r="K69" s="98">
        <v>0.23741918042828003</v>
      </c>
      <c r="L69" s="98">
        <v>0.24820359698809716</v>
      </c>
      <c r="M69" s="98">
        <v>0.2139997978087923</v>
      </c>
      <c r="N69" s="98">
        <v>0.12650033496892879</v>
      </c>
      <c r="O69" s="98"/>
      <c r="P69" s="98"/>
      <c r="Q69" s="98"/>
      <c r="R69" s="98"/>
      <c r="S69" s="98"/>
      <c r="T69" s="92"/>
      <c r="U69" s="98">
        <v>0.15975470509115303</v>
      </c>
      <c r="V69" s="98">
        <v>0.16762389566480701</v>
      </c>
      <c r="W69" s="98"/>
      <c r="X69" s="98">
        <v>0.16511924024542218</v>
      </c>
      <c r="Y69" s="92">
        <v>0.16677244387808171</v>
      </c>
      <c r="Z69" s="92">
        <v>4.774559895190171E-2</v>
      </c>
      <c r="AA69" s="92">
        <v>0.16677244387808171</v>
      </c>
      <c r="AB69" s="92">
        <v>4.774559895190171E-2</v>
      </c>
      <c r="AC69" s="92">
        <v>4.8904267824252848E-2</v>
      </c>
      <c r="AD69" s="92">
        <v>5.7956520996502968E-2</v>
      </c>
      <c r="AE69" s="92">
        <v>6.3782137416064644E-2</v>
      </c>
      <c r="AF69" s="93"/>
      <c r="AG69" s="94"/>
      <c r="AH69" s="94"/>
      <c r="AI69" s="94"/>
      <c r="AJ69" s="94"/>
      <c r="AK69" s="94"/>
      <c r="AL69" s="94"/>
      <c r="AM69" s="96"/>
      <c r="AN69" s="96"/>
      <c r="AO69" s="96"/>
      <c r="AP69" s="96"/>
      <c r="AQ69" s="93"/>
      <c r="AR69" s="92">
        <v>8.5036577576009867E-2</v>
      </c>
      <c r="AS69" s="92">
        <v>8.6769156782330908E-2</v>
      </c>
      <c r="AT69" s="92">
        <v>8.6195750076556846E-2</v>
      </c>
      <c r="AU69" s="92">
        <v>8.0244981162341217E-2</v>
      </c>
      <c r="AV69" s="92">
        <v>6.0269085277896296E-2</v>
      </c>
      <c r="AW69" s="92">
        <v>8.0244981162341217E-2</v>
      </c>
      <c r="AX69" s="92">
        <v>6.0269085277896296E-2</v>
      </c>
      <c r="AY69" s="92">
        <v>4.9402201586084257E-2</v>
      </c>
      <c r="AZ69" s="92">
        <v>5.2532318175375417E-2</v>
      </c>
      <c r="BA69" s="92">
        <v>5.2939112352232885E-2</v>
      </c>
      <c r="BB69" s="93"/>
      <c r="BC69" s="92"/>
      <c r="BD69" s="92"/>
      <c r="BE69" s="92"/>
      <c r="BF69" s="92"/>
      <c r="BG69" s="92"/>
      <c r="BH69" s="97"/>
      <c r="BI69" s="97"/>
      <c r="BJ69" s="97"/>
      <c r="BK69" s="97"/>
      <c r="BL69" s="97"/>
      <c r="BM69" s="93"/>
      <c r="BN69" s="92">
        <v>3.5160318175375418E-2</v>
      </c>
      <c r="BO69" s="92"/>
      <c r="BP69" s="92">
        <v>3.5160318175375418E-2</v>
      </c>
      <c r="BQ69" s="112"/>
    </row>
    <row r="70" spans="1:72" x14ac:dyDescent="0.25">
      <c r="D70" s="57"/>
      <c r="E70" s="133"/>
      <c r="F70" s="113"/>
      <c r="G70" s="114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4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4"/>
      <c r="AN70" s="114"/>
      <c r="AO70" s="114"/>
      <c r="AP70" s="114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4"/>
      <c r="BP70" s="113"/>
      <c r="BQ70" s="113"/>
    </row>
    <row r="71" spans="1:72" x14ac:dyDescent="0.25">
      <c r="D71" s="57"/>
      <c r="E71" s="124" t="s">
        <v>78</v>
      </c>
      <c r="F71" s="113"/>
      <c r="G71" s="114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4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4"/>
      <c r="AN71" s="114"/>
      <c r="AO71" s="114"/>
      <c r="AP71" s="114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4"/>
      <c r="BP71" s="113"/>
      <c r="BQ71" s="113"/>
    </row>
    <row r="72" spans="1:72" ht="11.5" customHeight="1" x14ac:dyDescent="0.25">
      <c r="A72" s="61"/>
      <c r="B72" s="118">
        <f>+[1]Bloomberg!D23/100</f>
        <v>1.61E-2</v>
      </c>
      <c r="D72" s="58"/>
      <c r="E72" s="63" t="s">
        <v>79</v>
      </c>
      <c r="F72" s="63" t="s">
        <v>35</v>
      </c>
      <c r="G72" s="64">
        <v>66.5</v>
      </c>
      <c r="H72" s="65">
        <v>17876.619917067954</v>
      </c>
      <c r="I72" s="65"/>
      <c r="J72" s="66">
        <v>3.3082706766917297E-2</v>
      </c>
      <c r="K72" s="66">
        <v>3.7819548872180454E-2</v>
      </c>
      <c r="L72" s="66" t="e">
        <v>#VALUE!</v>
      </c>
      <c r="M72" s="66">
        <v>8.1503759398496231E-2</v>
      </c>
      <c r="N72" s="134" t="s">
        <v>70</v>
      </c>
      <c r="O72" s="134"/>
      <c r="P72" s="66"/>
      <c r="Q72" s="66"/>
      <c r="R72" s="66"/>
      <c r="S72" s="66"/>
      <c r="T72" s="59"/>
      <c r="U72" s="66">
        <v>3.0406015037593988E-2</v>
      </c>
      <c r="V72" s="66">
        <v>3.3669172932330821E-2</v>
      </c>
      <c r="W72" s="66"/>
      <c r="X72" s="66">
        <v>3.7624060150375942E-2</v>
      </c>
      <c r="Y72" s="66">
        <v>4.0691729323308279E-2</v>
      </c>
      <c r="Z72" s="66">
        <v>4.305263157894737E-2</v>
      </c>
      <c r="AA72" s="66">
        <v>4.0691729323308279E-2</v>
      </c>
      <c r="AB72" s="66">
        <v>4.305263157894737E-2</v>
      </c>
      <c r="AC72" s="66">
        <v>4.3548872180451122E-2</v>
      </c>
      <c r="AD72" s="66">
        <v>4.7383458646616541E-2</v>
      </c>
      <c r="AE72" s="66">
        <v>4.866165413533835E-2</v>
      </c>
      <c r="AF72" s="59"/>
      <c r="AG72" s="67" t="s">
        <v>41</v>
      </c>
      <c r="AH72" s="67" t="s">
        <v>41</v>
      </c>
      <c r="AI72" s="67" t="s">
        <v>41</v>
      </c>
      <c r="AJ72" s="67" t="s">
        <v>41</v>
      </c>
      <c r="AK72" s="67"/>
      <c r="AL72" s="67"/>
      <c r="AM72" s="67"/>
      <c r="AN72" s="67"/>
      <c r="AO72" s="67"/>
      <c r="AP72" s="67"/>
      <c r="AQ72" s="59"/>
      <c r="AR72" s="66">
        <v>3.3458329536673152E-2</v>
      </c>
      <c r="AS72" s="66">
        <v>3.6976469324913469E-2</v>
      </c>
      <c r="AT72" s="66">
        <v>3.9361914165239424E-2</v>
      </c>
      <c r="AU72" s="66">
        <v>4.0982633790086972E-2</v>
      </c>
      <c r="AV72" s="66">
        <v>4.1987148069514667E-2</v>
      </c>
      <c r="AW72" s="66">
        <v>4.0982633790086972E-2</v>
      </c>
      <c r="AX72" s="66">
        <v>4.1987148069514667E-2</v>
      </c>
      <c r="AY72" s="66">
        <v>4.3476318362901042E-2</v>
      </c>
      <c r="AZ72" s="66">
        <v>4.7822502061314741E-2</v>
      </c>
      <c r="BA72" s="66">
        <v>5.1013737722903636E-2</v>
      </c>
      <c r="BB72" s="59"/>
      <c r="BC72" s="66" t="s">
        <v>41</v>
      </c>
      <c r="BD72" s="66" t="s">
        <v>41</v>
      </c>
      <c r="BE72" s="66" t="s">
        <v>41</v>
      </c>
      <c r="BF72" s="66" t="s">
        <v>41</v>
      </c>
      <c r="BG72" s="66"/>
      <c r="BH72" s="85"/>
      <c r="BI72" s="85"/>
      <c r="BJ72" s="85"/>
      <c r="BK72" s="85"/>
      <c r="BL72" s="85"/>
      <c r="BM72" s="59"/>
      <c r="BN72" s="66">
        <v>2.2312502061314739E-2</v>
      </c>
      <c r="BO72" s="66"/>
      <c r="BP72" s="66">
        <v>2.2312502061314739E-2</v>
      </c>
      <c r="BQ72" s="58"/>
      <c r="BR72" s="4"/>
      <c r="BS72" s="4"/>
      <c r="BT72" s="4"/>
    </row>
    <row r="73" spans="1:72" ht="11.5" customHeight="1" x14ac:dyDescent="0.25">
      <c r="A73" s="61"/>
      <c r="B73" s="62">
        <f>+B72</f>
        <v>1.61E-2</v>
      </c>
      <c r="D73" s="57"/>
      <c r="E73" s="74" t="s">
        <v>80</v>
      </c>
      <c r="F73" s="74" t="s">
        <v>35</v>
      </c>
      <c r="G73" s="75">
        <v>3.45</v>
      </c>
      <c r="H73" s="76">
        <v>2617.2571360353131</v>
      </c>
      <c r="I73" s="76"/>
      <c r="J73" s="77">
        <v>6.08695652173913E-2</v>
      </c>
      <c r="K73" s="77">
        <v>6.6666666666666666E-2</v>
      </c>
      <c r="L73" s="77">
        <v>6.9565217391304335E-2</v>
      </c>
      <c r="M73" s="77">
        <v>6.9565217391304335E-2</v>
      </c>
      <c r="N73" s="77">
        <v>6.3768115942028983E-2</v>
      </c>
      <c r="O73" s="77"/>
      <c r="P73" s="77"/>
      <c r="Q73" s="77"/>
      <c r="R73" s="77"/>
      <c r="S73" s="77"/>
      <c r="T73" s="59"/>
      <c r="U73" s="77">
        <v>6.3768115942028983E-2</v>
      </c>
      <c r="V73" s="77">
        <v>6.9855072463768111E-2</v>
      </c>
      <c r="W73" s="77"/>
      <c r="X73" s="77">
        <v>7.4782608695652175E-2</v>
      </c>
      <c r="Y73" s="77">
        <v>7.855072463768116E-2</v>
      </c>
      <c r="Z73" s="77">
        <v>7.0724637681159414E-2</v>
      </c>
      <c r="AA73" s="77">
        <v>7.855072463768116E-2</v>
      </c>
      <c r="AB73" s="77">
        <v>7.0724637681159414E-2</v>
      </c>
      <c r="AC73" s="77">
        <v>6.9855072463768111E-2</v>
      </c>
      <c r="AD73" s="77">
        <v>6.1159420289855063E-2</v>
      </c>
      <c r="AE73" s="77">
        <v>6.1739130434782609E-2</v>
      </c>
      <c r="AF73" s="59"/>
      <c r="AG73" s="78" t="s">
        <v>41</v>
      </c>
      <c r="AH73" s="78" t="s">
        <v>41</v>
      </c>
      <c r="AI73" s="78" t="s">
        <v>41</v>
      </c>
      <c r="AJ73" s="78" t="s">
        <v>41</v>
      </c>
      <c r="AK73" s="78"/>
      <c r="AL73" s="78"/>
      <c r="AM73" s="78"/>
      <c r="AN73" s="78"/>
      <c r="AO73" s="78"/>
      <c r="AP73" s="78"/>
      <c r="AQ73" s="59"/>
      <c r="AR73" s="77">
        <v>5.0767617767368614E-2</v>
      </c>
      <c r="AS73" s="77">
        <v>5.5594521714304138E-2</v>
      </c>
      <c r="AT73" s="77">
        <v>6.0991804810969212E-2</v>
      </c>
      <c r="AU73" s="77">
        <v>6.4618359051693344E-2</v>
      </c>
      <c r="AV73" s="77">
        <v>6.0400151529029097E-2</v>
      </c>
      <c r="AW73" s="77">
        <v>6.4618359051693344E-2</v>
      </c>
      <c r="AX73" s="77">
        <v>6.0400151529029097E-2</v>
      </c>
      <c r="AY73" s="77">
        <v>5.8629422673088155E-2</v>
      </c>
      <c r="AZ73" s="77">
        <v>5.4213282292896174E-2</v>
      </c>
      <c r="BA73" s="77">
        <v>5.4615524288474132E-2</v>
      </c>
      <c r="BB73" s="59"/>
      <c r="BC73" s="77" t="s">
        <v>41</v>
      </c>
      <c r="BD73" s="77" t="s">
        <v>41</v>
      </c>
      <c r="BE73" s="77" t="s">
        <v>41</v>
      </c>
      <c r="BF73" s="77" t="s">
        <v>41</v>
      </c>
      <c r="BG73" s="77"/>
      <c r="BH73" s="84"/>
      <c r="BI73" s="84"/>
      <c r="BJ73" s="84"/>
      <c r="BK73" s="84"/>
      <c r="BL73" s="84"/>
      <c r="BM73" s="59"/>
      <c r="BN73" s="77">
        <v>2.8703282292896173E-2</v>
      </c>
      <c r="BO73" s="77"/>
      <c r="BP73" s="77">
        <v>2.8703282292896173E-2</v>
      </c>
      <c r="BQ73" s="57"/>
      <c r="BR73" s="4"/>
      <c r="BT73" s="4"/>
    </row>
    <row r="74" spans="1:72" ht="11.5" customHeight="1" x14ac:dyDescent="0.25">
      <c r="A74" s="61"/>
      <c r="B74" s="62">
        <f>+B73</f>
        <v>1.61E-2</v>
      </c>
      <c r="D74" s="58"/>
      <c r="E74" s="63" t="s">
        <v>81</v>
      </c>
      <c r="F74" s="63" t="s">
        <v>35</v>
      </c>
      <c r="G74" s="64">
        <v>6.84</v>
      </c>
      <c r="H74" s="65">
        <v>1723.504155239624</v>
      </c>
      <c r="I74" s="65"/>
      <c r="J74" s="66">
        <v>6.3596491228070179E-2</v>
      </c>
      <c r="K74" s="66">
        <v>6.2865497076023388E-2</v>
      </c>
      <c r="L74" s="66">
        <v>0.13230994152046785</v>
      </c>
      <c r="M74" s="66">
        <v>6.5058479532163746E-2</v>
      </c>
      <c r="N74" s="66">
        <v>5.774853801169591E-2</v>
      </c>
      <c r="O74" s="66"/>
      <c r="P74" s="66"/>
      <c r="Q74" s="66"/>
      <c r="R74" s="66"/>
      <c r="S74" s="66"/>
      <c r="T74" s="59"/>
      <c r="U74" s="66">
        <v>7.2222222222222229E-2</v>
      </c>
      <c r="V74" s="66">
        <v>7.3976608187134515E-2</v>
      </c>
      <c r="W74" s="66"/>
      <c r="X74" s="66">
        <v>7.6169590643274859E-2</v>
      </c>
      <c r="Y74" s="66">
        <v>7.6608187134502931E-2</v>
      </c>
      <c r="Z74" s="66">
        <v>6.403508771929825E-2</v>
      </c>
      <c r="AA74" s="66">
        <v>7.6608187134502931E-2</v>
      </c>
      <c r="AB74" s="66">
        <v>6.403508771929825E-2</v>
      </c>
      <c r="AC74" s="66">
        <v>7.0906432748538015E-2</v>
      </c>
      <c r="AD74" s="66">
        <v>6.0818713450292404E-2</v>
      </c>
      <c r="AE74" s="66">
        <v>6.3450292397660812E-2</v>
      </c>
      <c r="AF74" s="59"/>
      <c r="AG74" s="67" t="s">
        <v>41</v>
      </c>
      <c r="AH74" s="67" t="s">
        <v>41</v>
      </c>
      <c r="AI74" s="67" t="s">
        <v>41</v>
      </c>
      <c r="AJ74" s="67" t="s">
        <v>41</v>
      </c>
      <c r="AK74" s="67"/>
      <c r="AL74" s="67"/>
      <c r="AM74" s="67"/>
      <c r="AN74" s="67"/>
      <c r="AO74" s="67"/>
      <c r="AP74" s="67"/>
      <c r="AQ74" s="59"/>
      <c r="AR74" s="66">
        <v>5.9605869533309742E-2</v>
      </c>
      <c r="AS74" s="66">
        <v>6.0399830700712635E-2</v>
      </c>
      <c r="AT74" s="66">
        <v>6.1605715118266374E-2</v>
      </c>
      <c r="AU74" s="66">
        <v>6.227833734006516E-2</v>
      </c>
      <c r="AV74" s="66">
        <v>5.7107950046823348E-2</v>
      </c>
      <c r="AW74" s="66">
        <v>6.227833734006516E-2</v>
      </c>
      <c r="AX74" s="66">
        <v>5.7107950046823348E-2</v>
      </c>
      <c r="AY74" s="66">
        <v>5.5600201296816719E-2</v>
      </c>
      <c r="AZ74" s="66">
        <v>5.3443064486076983E-2</v>
      </c>
      <c r="BA74" s="66">
        <v>5.4225026579970137E-2</v>
      </c>
      <c r="BB74" s="59"/>
      <c r="BC74" s="66" t="s">
        <v>41</v>
      </c>
      <c r="BD74" s="66" t="s">
        <v>41</v>
      </c>
      <c r="BE74" s="66" t="s">
        <v>41</v>
      </c>
      <c r="BF74" s="66" t="s">
        <v>41</v>
      </c>
      <c r="BG74" s="66"/>
      <c r="BH74" s="85"/>
      <c r="BI74" s="85"/>
      <c r="BJ74" s="85"/>
      <c r="BK74" s="85"/>
      <c r="BL74" s="85"/>
      <c r="BM74" s="59"/>
      <c r="BN74" s="66">
        <v>2.7933064486076981E-2</v>
      </c>
      <c r="BO74" s="66"/>
      <c r="BP74" s="66">
        <v>2.7933064486076981E-2</v>
      </c>
      <c r="BQ74" s="58"/>
      <c r="BR74" s="4"/>
      <c r="BS74" s="4"/>
      <c r="BT74" s="4"/>
    </row>
    <row r="75" spans="1:72" ht="11.5" customHeight="1" x14ac:dyDescent="0.25">
      <c r="A75" s="61"/>
      <c r="B75" s="118">
        <f>+[1]Bloomberg!D25/100</f>
        <v>1.9025E-2</v>
      </c>
      <c r="D75" s="57"/>
      <c r="E75" s="74" t="s">
        <v>82</v>
      </c>
      <c r="F75" s="74" t="s">
        <v>35</v>
      </c>
      <c r="G75" s="75">
        <v>2.77</v>
      </c>
      <c r="H75" s="76">
        <v>20722.611702262901</v>
      </c>
      <c r="I75" s="76"/>
      <c r="J75" s="77">
        <v>8.3754512635379072E-2</v>
      </c>
      <c r="K75" s="77">
        <v>8.7364620938628151E-2</v>
      </c>
      <c r="L75" s="77">
        <v>9.0613718411552344E-2</v>
      </c>
      <c r="M75" s="77">
        <v>9.1335740072202173E-2</v>
      </c>
      <c r="N75" s="77">
        <v>5.6678700361010838E-2</v>
      </c>
      <c r="O75" s="77"/>
      <c r="P75" s="77"/>
      <c r="Q75" s="77"/>
      <c r="R75" s="77"/>
      <c r="S75" s="77"/>
      <c r="T75" s="59"/>
      <c r="U75" s="77">
        <v>7.6534296028880858E-2</v>
      </c>
      <c r="V75" s="77">
        <v>7.8700361010830319E-2</v>
      </c>
      <c r="W75" s="77"/>
      <c r="X75" s="77">
        <v>7.9783393501805064E-2</v>
      </c>
      <c r="Y75" s="77">
        <v>8.2310469314079426E-2</v>
      </c>
      <c r="Z75" s="77">
        <v>3.140794223826715E-2</v>
      </c>
      <c r="AA75" s="77">
        <v>8.2310469314079426E-2</v>
      </c>
      <c r="AB75" s="77">
        <v>3.140794223826715E-2</v>
      </c>
      <c r="AC75" s="77">
        <v>5.0541516245487375E-2</v>
      </c>
      <c r="AD75" s="77">
        <v>5.4873646209386277E-2</v>
      </c>
      <c r="AE75" s="77">
        <v>5.9566787003610108E-2</v>
      </c>
      <c r="AF75" s="59"/>
      <c r="AG75" s="78" t="s">
        <v>41</v>
      </c>
      <c r="AH75" s="78" t="s">
        <v>41</v>
      </c>
      <c r="AI75" s="78" t="s">
        <v>41</v>
      </c>
      <c r="AJ75" s="78" t="s">
        <v>41</v>
      </c>
      <c r="AK75" s="78"/>
      <c r="AL75" s="78"/>
      <c r="AM75" s="78"/>
      <c r="AN75" s="78"/>
      <c r="AO75" s="78"/>
      <c r="AP75" s="78"/>
      <c r="AQ75" s="59"/>
      <c r="AR75" s="77">
        <v>6.477738944166532E-2</v>
      </c>
      <c r="AS75" s="77">
        <v>6.6043397052903074E-2</v>
      </c>
      <c r="AT75" s="77">
        <v>6.7929607726134975E-2</v>
      </c>
      <c r="AU75" s="77">
        <v>6.9871557901139428E-2</v>
      </c>
      <c r="AV75" s="77">
        <v>5.0136257585847263E-2</v>
      </c>
      <c r="AW75" s="77">
        <v>6.9871557901139428E-2</v>
      </c>
      <c r="AX75" s="77">
        <v>5.0136257585847263E-2</v>
      </c>
      <c r="AY75" s="77">
        <v>5.5106497966932441E-2</v>
      </c>
      <c r="AZ75" s="77">
        <v>5.9931393640871904E-2</v>
      </c>
      <c r="BA75" s="77">
        <v>6.3761066664866126E-2</v>
      </c>
      <c r="BB75" s="59"/>
      <c r="BC75" s="77" t="s">
        <v>41</v>
      </c>
      <c r="BD75" s="77" t="s">
        <v>41</v>
      </c>
      <c r="BE75" s="77" t="s">
        <v>41</v>
      </c>
      <c r="BF75" s="77" t="s">
        <v>41</v>
      </c>
      <c r="BG75" s="77"/>
      <c r="BH75" s="84"/>
      <c r="BI75" s="84"/>
      <c r="BJ75" s="84"/>
      <c r="BK75" s="84"/>
      <c r="BL75" s="84"/>
      <c r="BM75" s="59"/>
      <c r="BN75" s="77">
        <v>1.7736257585847258E-2</v>
      </c>
      <c r="BO75" s="77"/>
      <c r="BP75" s="77">
        <v>3.5529607726134969E-2</v>
      </c>
      <c r="BQ75" s="57"/>
      <c r="BR75" s="4"/>
      <c r="BT75" s="4"/>
    </row>
    <row r="76" spans="1:72" ht="11.5" customHeight="1" x14ac:dyDescent="0.25">
      <c r="A76" s="61"/>
      <c r="B76" s="62">
        <f>+B75</f>
        <v>1.9025E-2</v>
      </c>
      <c r="D76" s="57"/>
      <c r="E76" s="74" t="s">
        <v>83</v>
      </c>
      <c r="F76" s="74" t="s">
        <v>35</v>
      </c>
      <c r="G76" s="75">
        <v>1.79</v>
      </c>
      <c r="H76" s="76">
        <v>11744.844178178149</v>
      </c>
      <c r="I76" s="76"/>
      <c r="J76" s="77">
        <v>0.10893854748603353</v>
      </c>
      <c r="K76" s="77">
        <v>0.10446927374301676</v>
      </c>
      <c r="L76" s="77">
        <v>0.10111731843575418</v>
      </c>
      <c r="M76" s="77">
        <v>0.10111731843575418</v>
      </c>
      <c r="N76" s="77">
        <v>8.3798882681564241E-2</v>
      </c>
      <c r="O76" s="77"/>
      <c r="P76" s="77"/>
      <c r="Q76" s="77"/>
      <c r="R76" s="77"/>
      <c r="S76" s="77"/>
      <c r="T76" s="59"/>
      <c r="U76" s="77">
        <v>9.9441340782122897E-2</v>
      </c>
      <c r="V76" s="77">
        <v>9.6648044692737439E-2</v>
      </c>
      <c r="W76" s="77"/>
      <c r="X76" s="77">
        <v>8.9944134078212293E-2</v>
      </c>
      <c r="Y76" s="77">
        <v>8.9385474860335185E-2</v>
      </c>
      <c r="Z76" s="77">
        <v>4.3575418994413403E-2</v>
      </c>
      <c r="AA76" s="77">
        <v>8.9385474860335185E-2</v>
      </c>
      <c r="AB76" s="77">
        <v>4.3575418994413403E-2</v>
      </c>
      <c r="AC76" s="77">
        <v>5.5307262569832406E-2</v>
      </c>
      <c r="AD76" s="77">
        <v>5.4189944134078211E-2</v>
      </c>
      <c r="AE76" s="77">
        <v>5.921787709497206E-2</v>
      </c>
      <c r="AF76" s="59"/>
      <c r="AG76" s="78" t="s">
        <v>41</v>
      </c>
      <c r="AH76" s="78" t="s">
        <v>41</v>
      </c>
      <c r="AI76" s="78" t="s">
        <v>41</v>
      </c>
      <c r="AJ76" s="78" t="s">
        <v>41</v>
      </c>
      <c r="AK76" s="78"/>
      <c r="AL76" s="78"/>
      <c r="AM76" s="78"/>
      <c r="AN76" s="78"/>
      <c r="AO76" s="78"/>
      <c r="AP76" s="78"/>
      <c r="AQ76" s="59"/>
      <c r="AR76" s="77">
        <v>7.467412188936369E-2</v>
      </c>
      <c r="AS76" s="77">
        <v>7.2700071429883231E-2</v>
      </c>
      <c r="AT76" s="77">
        <v>7.1768950661925818E-2</v>
      </c>
      <c r="AU76" s="77">
        <v>7.1532388221617588E-2</v>
      </c>
      <c r="AV76" s="77">
        <v>6.0297533092245684E-2</v>
      </c>
      <c r="AW76" s="77">
        <v>7.1532388221617588E-2</v>
      </c>
      <c r="AX76" s="77">
        <v>6.0297533092245684E-2</v>
      </c>
      <c r="AY76" s="77">
        <v>5.4879654521752703E-2</v>
      </c>
      <c r="AZ76" s="77">
        <v>5.8061920946884053E-2</v>
      </c>
      <c r="BA76" s="77">
        <v>6.3185795444846204E-2</v>
      </c>
      <c r="BB76" s="59"/>
      <c r="BC76" s="77" t="s">
        <v>41</v>
      </c>
      <c r="BD76" s="77" t="s">
        <v>41</v>
      </c>
      <c r="BE76" s="77" t="s">
        <v>41</v>
      </c>
      <c r="BF76" s="77" t="s">
        <v>41</v>
      </c>
      <c r="BG76" s="77"/>
      <c r="BH76" s="84"/>
      <c r="BI76" s="84"/>
      <c r="BJ76" s="84"/>
      <c r="BK76" s="84"/>
      <c r="BL76" s="84"/>
      <c r="BM76" s="59"/>
      <c r="BN76" s="77">
        <v>2.7897533092245679E-2</v>
      </c>
      <c r="BO76" s="77"/>
      <c r="BP76" s="77">
        <v>3.9368950661925813E-2</v>
      </c>
      <c r="BQ76" s="57"/>
      <c r="BR76" s="4"/>
      <c r="BT76" s="4"/>
    </row>
    <row r="77" spans="1:72" x14ac:dyDescent="0.25">
      <c r="D77" s="107"/>
      <c r="E77" s="108" t="s">
        <v>37</v>
      </c>
      <c r="F77" s="108"/>
      <c r="G77" s="109"/>
      <c r="H77" s="110"/>
      <c r="I77" s="110"/>
      <c r="J77" s="98">
        <v>7.0048364666758275E-2</v>
      </c>
      <c r="K77" s="98">
        <v>7.1837121459303072E-2</v>
      </c>
      <c r="L77" s="98" t="e">
        <v>#VALUE!</v>
      </c>
      <c r="M77" s="98">
        <v>8.1716102965984139E-2</v>
      </c>
      <c r="N77" s="98">
        <v>6.5498559249074995E-2</v>
      </c>
      <c r="O77" s="98"/>
      <c r="P77" s="98"/>
      <c r="Q77" s="98"/>
      <c r="R77" s="98"/>
      <c r="S77" s="98"/>
      <c r="T77" s="92"/>
      <c r="U77" s="98">
        <v>6.8474398002569797E-2</v>
      </c>
      <c r="V77" s="98">
        <v>7.0569851857360241E-2</v>
      </c>
      <c r="W77" s="98"/>
      <c r="X77" s="98">
        <v>7.166075741386406E-2</v>
      </c>
      <c r="Y77" s="92">
        <v>7.3509317053981407E-2</v>
      </c>
      <c r="Z77" s="92">
        <v>5.0559143642417113E-2</v>
      </c>
      <c r="AA77" s="92">
        <v>7.3509317053981407E-2</v>
      </c>
      <c r="AB77" s="92">
        <v>5.0559143642417113E-2</v>
      </c>
      <c r="AC77" s="92">
        <v>5.8031831241615407E-2</v>
      </c>
      <c r="AD77" s="92">
        <v>5.5685036546045709E-2</v>
      </c>
      <c r="AE77" s="92">
        <v>5.8527148213272782E-2</v>
      </c>
      <c r="AF77" s="93"/>
      <c r="AG77" s="94"/>
      <c r="AH77" s="94"/>
      <c r="AI77" s="94"/>
      <c r="AJ77" s="94"/>
      <c r="AK77" s="94"/>
      <c r="AL77" s="94"/>
      <c r="AM77" s="96"/>
      <c r="AN77" s="96"/>
      <c r="AO77" s="96"/>
      <c r="AP77" s="96"/>
      <c r="AQ77" s="93"/>
      <c r="AR77" s="92">
        <v>5.6656665633676093E-2</v>
      </c>
      <c r="AS77" s="92">
        <v>5.8342858044543311E-2</v>
      </c>
      <c r="AT77" s="92">
        <v>6.0331598496507155E-2</v>
      </c>
      <c r="AU77" s="92">
        <v>6.1856655260920504E-2</v>
      </c>
      <c r="AV77" s="92">
        <v>5.3985808064692012E-2</v>
      </c>
      <c r="AW77" s="92">
        <v>6.1856655260920504E-2</v>
      </c>
      <c r="AX77" s="92">
        <v>5.3985808064692012E-2</v>
      </c>
      <c r="AY77" s="92">
        <v>5.3538418964298208E-2</v>
      </c>
      <c r="AZ77" s="92">
        <v>5.4694432685608772E-2</v>
      </c>
      <c r="BA77" s="92">
        <v>5.7360230140212042E-2</v>
      </c>
      <c r="BB77" s="93"/>
      <c r="BC77" s="92"/>
      <c r="BD77" s="92"/>
      <c r="BE77" s="92"/>
      <c r="BF77" s="92"/>
      <c r="BG77" s="92"/>
      <c r="BH77" s="97"/>
      <c r="BI77" s="97"/>
      <c r="BJ77" s="97"/>
      <c r="BK77" s="97"/>
      <c r="BL77" s="97"/>
      <c r="BM77" s="93"/>
      <c r="BN77" s="92">
        <v>2.4916527903676166E-2</v>
      </c>
      <c r="BO77" s="98"/>
      <c r="BP77" s="92">
        <v>3.0769481445669732E-2</v>
      </c>
      <c r="BQ77" s="112"/>
    </row>
    <row r="78" spans="1:72" x14ac:dyDescent="0.25">
      <c r="D78" s="57"/>
      <c r="E78" s="133"/>
      <c r="F78" s="113"/>
      <c r="G78" s="114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4"/>
      <c r="AN78" s="114"/>
      <c r="AO78" s="114"/>
      <c r="AP78" s="114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6"/>
      <c r="BP78" s="113"/>
      <c r="BQ78" s="113"/>
    </row>
    <row r="79" spans="1:72" x14ac:dyDescent="0.25">
      <c r="D79" s="87"/>
      <c r="E79" s="135" t="s">
        <v>84</v>
      </c>
      <c r="F79" s="108"/>
      <c r="G79" s="109"/>
      <c r="H79" s="110"/>
      <c r="I79" s="110"/>
      <c r="J79" s="98">
        <v>0.11084919339691694</v>
      </c>
      <c r="K79" s="98">
        <v>0.11711953703957638</v>
      </c>
      <c r="L79" s="98" t="e">
        <v>#VALUE!</v>
      </c>
      <c r="M79" s="98">
        <v>0.11255126317236853</v>
      </c>
      <c r="N79" s="98">
        <v>0.13273773812460038</v>
      </c>
      <c r="O79" s="98"/>
      <c r="P79" s="98"/>
      <c r="Q79" s="98"/>
      <c r="R79" s="98"/>
      <c r="S79" s="98"/>
      <c r="T79" s="92"/>
      <c r="U79" s="98">
        <v>8.9858732242998007E-2</v>
      </c>
      <c r="V79" s="98">
        <v>7.4445220885462085E-2</v>
      </c>
      <c r="W79" s="98"/>
      <c r="X79" s="98">
        <v>7.1190752307502977E-2</v>
      </c>
      <c r="Y79" s="92">
        <v>8.7191175044157368E-2</v>
      </c>
      <c r="Z79" s="92">
        <v>5.73222521076725E-2</v>
      </c>
      <c r="AA79" s="92">
        <v>7.7958365010170241E-2</v>
      </c>
      <c r="AB79" s="92">
        <v>4.3576611356622823E-2</v>
      </c>
      <c r="AC79" s="92">
        <v>4.4599245001375971E-2</v>
      </c>
      <c r="AD79" s="92">
        <v>4.854596955940528E-2</v>
      </c>
      <c r="AE79" s="92">
        <v>5.643964792779859E-2</v>
      </c>
      <c r="AF79" s="93"/>
      <c r="AG79" s="94"/>
      <c r="AH79" s="94"/>
      <c r="AI79" s="94"/>
      <c r="AJ79" s="94"/>
      <c r="AK79" s="94"/>
      <c r="AL79" s="94"/>
      <c r="AM79" s="96"/>
      <c r="AN79" s="96"/>
      <c r="AO79" s="96"/>
      <c r="AP79" s="96"/>
      <c r="AQ79" s="93"/>
      <c r="AR79" s="92">
        <v>3.3006781503633439E-2</v>
      </c>
      <c r="AS79" s="92">
        <v>7.7582638748257118E-2</v>
      </c>
      <c r="AT79" s="92">
        <v>7.6736998575233695E-2</v>
      </c>
      <c r="AU79" s="92">
        <v>7.9014546989676152E-2</v>
      </c>
      <c r="AV79" s="92">
        <v>0.12622559009040074</v>
      </c>
      <c r="AW79" s="92">
        <v>8.2292400029726834E-2</v>
      </c>
      <c r="AX79" s="92">
        <v>6.1359102053071414E-2</v>
      </c>
      <c r="AY79" s="92">
        <v>-1.8998859018946102E-2</v>
      </c>
      <c r="AZ79" s="92">
        <v>7.2988881795281568E-2</v>
      </c>
      <c r="BA79" s="92">
        <v>7.8841045656334305E-2</v>
      </c>
      <c r="BB79" s="93"/>
      <c r="BC79" s="92"/>
      <c r="BD79" s="92"/>
      <c r="BE79" s="92"/>
      <c r="BF79" s="92"/>
      <c r="BG79" s="92"/>
      <c r="BH79" s="97"/>
      <c r="BI79" s="97"/>
      <c r="BJ79" s="97"/>
      <c r="BK79" s="97"/>
      <c r="BL79" s="97"/>
      <c r="BM79" s="93"/>
      <c r="BN79" s="92">
        <v>1.9781131226003865E-2</v>
      </c>
      <c r="BO79" s="98"/>
      <c r="BP79" s="92">
        <v>2.0760769053729096E-2</v>
      </c>
      <c r="BQ79" s="112"/>
    </row>
    <row r="89" spans="8:8" x14ac:dyDescent="0.25">
      <c r="H89" s="136"/>
    </row>
    <row r="90" spans="8:8" x14ac:dyDescent="0.25">
      <c r="H90" s="137"/>
    </row>
    <row r="91" spans="8:8" x14ac:dyDescent="0.25">
      <c r="H91" s="73"/>
    </row>
  </sheetData>
  <mergeCells count="5">
    <mergeCell ref="K8:S8"/>
    <mergeCell ref="V8:AE8"/>
    <mergeCell ref="AL8:AP8"/>
    <mergeCell ref="AW8:BA8"/>
    <mergeCell ref="BD8:BL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AE1569061F842987B8DB56B5106A8" ma:contentTypeVersion="14" ma:contentTypeDescription="Create a new document." ma:contentTypeScope="" ma:versionID="06a08a0a56a17847a593fbdce99dfa57">
  <xsd:schema xmlns:xsd="http://www.w3.org/2001/XMLSchema" xmlns:xs="http://www.w3.org/2001/XMLSchema" xmlns:p="http://schemas.microsoft.com/office/2006/metadata/properties" xmlns:ns3="940418eb-fab7-43af-8902-6c822be569c3" xmlns:ns4="30c65095-e416-45ed-b66e-611bb8055355" targetNamespace="http://schemas.microsoft.com/office/2006/metadata/properties" ma:root="true" ma:fieldsID="f01b0193754cdbbb04830aed0bf21326" ns3:_="" ns4:_="">
    <xsd:import namespace="940418eb-fab7-43af-8902-6c822be569c3"/>
    <xsd:import namespace="30c65095-e416-45ed-b66e-611bb80553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418eb-fab7-43af-8902-6c822be569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65095-e416-45ed-b66e-611bb80553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FD0CF-92FF-4570-9701-B45EFE330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0418eb-fab7-43af-8902-6c822be569c3"/>
    <ds:schemaRef ds:uri="30c65095-e416-45ed-b66e-611bb80553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016A07-6D2E-4CD8-B848-6EC9C458F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41F6F0-D2F5-4FAF-AC19-0DED63B4930A}">
  <ds:schemaRefs>
    <ds:schemaRef ds:uri="http://purl.org/dc/elements/1.1/"/>
    <ds:schemaRef ds:uri="940418eb-fab7-43af-8902-6c822be569c3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0c65095-e416-45ed-b66e-611bb805535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Adrian Araujo Gonzalez</dc:creator>
  <cp:lastModifiedBy>Jorge Adrian Araujo Gonzalez</cp:lastModifiedBy>
  <dcterms:created xsi:type="dcterms:W3CDTF">2022-05-27T15:44:28Z</dcterms:created>
  <dcterms:modified xsi:type="dcterms:W3CDTF">2022-05-27T15:47:36Z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0x010100CA1AE1569061F842987B8DB56B5106A8</vt:lpwstr>
  </property>
</Properties>
</file>